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PG\SEMESTER 2\PENELITIAN TINDAKAN KELAS (PTK)\"/>
    </mc:Choice>
  </mc:AlternateContent>
  <xr:revisionPtr revIDLastSave="0" documentId="13_ncr:1_{9172ABD8-135B-4966-81E0-DCFE9C671A07}" xr6:coauthVersionLast="47" xr6:coauthVersionMax="47" xr10:uidLastSave="{00000000-0000-0000-0000-000000000000}"/>
  <bookViews>
    <workbookView xWindow="-120" yWindow="-120" windowWidth="20730" windowHeight="11040" firstSheet="3" activeTab="7" xr2:uid="{2A61E4D0-0366-4C52-91C4-14143212FC26}"/>
  </bookViews>
  <sheets>
    <sheet name="Data Gabungan" sheetId="1" r:id="rId1"/>
    <sheet name="Hasil Postest siklus 1" sheetId="2" r:id="rId2"/>
    <sheet name="Hasil Postest siklus 2" sheetId="8" r:id="rId3"/>
    <sheet name="Keaktifan Pra Siklus" sheetId="12" r:id="rId4"/>
    <sheet name="Keaktifan Siklus I" sheetId="5" r:id="rId5"/>
    <sheet name="Keaktifan Siklus II" sheetId="13" r:id="rId6"/>
    <sheet name="Jenis Kata Kerja" sheetId="9" r:id="rId7"/>
    <sheet name="Dokumentasi" sheetId="10" r:id="rId8"/>
  </sheets>
  <definedNames>
    <definedName name="_xlnm._FilterDatabase" localSheetId="0" hidden="1">'Data Gabungan'!$E$3:$E$46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6" i="13" l="1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S16" i="13"/>
  <c r="S15" i="13"/>
  <c r="S14" i="13"/>
  <c r="S13" i="13"/>
  <c r="S12" i="13"/>
  <c r="S11" i="13"/>
  <c r="S10" i="13"/>
  <c r="S9" i="13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47" i="12" s="1"/>
  <c r="T9" i="12" s="1"/>
  <c r="S14" i="12"/>
  <c r="S13" i="12"/>
  <c r="S12" i="12"/>
  <c r="S11" i="12"/>
  <c r="S10" i="12"/>
  <c r="S9" i="12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9" i="5"/>
  <c r="C43" i="1"/>
  <c r="C42" i="1"/>
  <c r="D42" i="1"/>
  <c r="D43" i="1" s="1"/>
  <c r="E42" i="1"/>
  <c r="E43" i="1"/>
  <c r="C44" i="1"/>
  <c r="D44" i="1"/>
  <c r="E44" i="1"/>
  <c r="C45" i="1"/>
  <c r="D45" i="1"/>
  <c r="E45" i="1"/>
  <c r="C46" i="1"/>
  <c r="D46" i="1"/>
  <c r="E46" i="1"/>
  <c r="J45" i="8"/>
  <c r="K44" i="8"/>
  <c r="K44" i="2"/>
  <c r="K44" i="1"/>
  <c r="J44" i="1"/>
  <c r="K41" i="1"/>
  <c r="J41" i="1"/>
  <c r="K40" i="1"/>
  <c r="J40" i="1"/>
  <c r="J39" i="1"/>
  <c r="J38" i="1"/>
  <c r="K37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K22" i="1"/>
  <c r="J22" i="1"/>
  <c r="J21" i="1"/>
  <c r="J20" i="1"/>
  <c r="J19" i="1"/>
  <c r="J18" i="1"/>
  <c r="J17" i="1"/>
  <c r="J16" i="1"/>
  <c r="J15" i="1"/>
  <c r="J14" i="1"/>
  <c r="J12" i="1"/>
  <c r="K11" i="1"/>
  <c r="J11" i="1"/>
  <c r="J9" i="1"/>
  <c r="J8" i="1"/>
  <c r="J7" i="1"/>
  <c r="J6" i="1"/>
  <c r="K5" i="1"/>
  <c r="J5" i="1"/>
  <c r="K4" i="1"/>
  <c r="J4" i="1"/>
  <c r="I38" i="8"/>
  <c r="I45" i="8"/>
  <c r="I42" i="8"/>
  <c r="I41" i="8"/>
  <c r="K41" i="8" s="1"/>
  <c r="I40" i="8"/>
  <c r="I39" i="8"/>
  <c r="I37" i="8"/>
  <c r="I36" i="8"/>
  <c r="I35" i="8"/>
  <c r="I34" i="8"/>
  <c r="I33" i="8"/>
  <c r="K33" i="8" s="1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3" i="8"/>
  <c r="I12" i="8"/>
  <c r="I10" i="8"/>
  <c r="I9" i="8"/>
  <c r="I8" i="8"/>
  <c r="I7" i="8"/>
  <c r="I6" i="8"/>
  <c r="I5" i="8"/>
  <c r="I44" i="8" s="1"/>
  <c r="J45" i="2"/>
  <c r="J44" i="8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" i="1"/>
  <c r="I44" i="1"/>
  <c r="J6" i="8"/>
  <c r="J12" i="8"/>
  <c r="J23" i="8"/>
  <c r="J38" i="8"/>
  <c r="J41" i="8"/>
  <c r="J42" i="8"/>
  <c r="J5" i="8"/>
  <c r="J6" i="2"/>
  <c r="J7" i="2"/>
  <c r="J8" i="2"/>
  <c r="K8" i="2" s="1"/>
  <c r="J9" i="2"/>
  <c r="K9" i="2" s="1"/>
  <c r="J10" i="2"/>
  <c r="J12" i="2"/>
  <c r="J13" i="2"/>
  <c r="J15" i="2"/>
  <c r="J16" i="2"/>
  <c r="J17" i="2"/>
  <c r="K17" i="2" s="1"/>
  <c r="J18" i="2"/>
  <c r="J19" i="2"/>
  <c r="J20" i="2"/>
  <c r="J21" i="2"/>
  <c r="J22" i="2"/>
  <c r="J23" i="2"/>
  <c r="J24" i="2"/>
  <c r="J25" i="2"/>
  <c r="K25" i="2" s="1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K40" i="2" s="1"/>
  <c r="J41" i="2"/>
  <c r="K41" i="2" s="1"/>
  <c r="J42" i="2"/>
  <c r="I5" i="2"/>
  <c r="J5" i="2"/>
  <c r="D45" i="8"/>
  <c r="C45" i="8"/>
  <c r="I45" i="2"/>
  <c r="D45" i="2"/>
  <c r="C45" i="2"/>
  <c r="D47" i="8"/>
  <c r="C47" i="8"/>
  <c r="D46" i="8"/>
  <c r="C46" i="8"/>
  <c r="D44" i="8"/>
  <c r="C44" i="8"/>
  <c r="E44" i="8" s="1"/>
  <c r="D43" i="8"/>
  <c r="C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I6" i="2"/>
  <c r="I7" i="2"/>
  <c r="I8" i="2"/>
  <c r="I9" i="2"/>
  <c r="I10" i="2"/>
  <c r="K10" i="2" s="1"/>
  <c r="I11" i="2"/>
  <c r="K11" i="2" s="1"/>
  <c r="I12" i="2"/>
  <c r="K12" i="2" s="1"/>
  <c r="I13" i="2"/>
  <c r="I14" i="2"/>
  <c r="I15" i="2"/>
  <c r="I16" i="2"/>
  <c r="I17" i="2"/>
  <c r="I18" i="2"/>
  <c r="I19" i="2"/>
  <c r="I20" i="2"/>
  <c r="K20" i="2" s="1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K42" i="2" s="1"/>
  <c r="E41" i="2"/>
  <c r="E5" i="2"/>
  <c r="D44" i="2"/>
  <c r="D43" i="2"/>
  <c r="D46" i="2"/>
  <c r="S47" i="13" l="1"/>
  <c r="T9" i="13" s="1"/>
  <c r="S47" i="5"/>
  <c r="T9" i="5" s="1"/>
  <c r="I46" i="1"/>
  <c r="I42" i="1"/>
  <c r="I43" i="1" s="1"/>
  <c r="K42" i="1"/>
  <c r="I45" i="1"/>
  <c r="J46" i="1"/>
  <c r="J42" i="1"/>
  <c r="J43" i="1"/>
  <c r="K46" i="1"/>
  <c r="K43" i="1"/>
  <c r="K45" i="1"/>
  <c r="I43" i="8"/>
  <c r="J45" i="1"/>
  <c r="K35" i="2"/>
  <c r="K36" i="2"/>
  <c r="K27" i="2"/>
  <c r="K19" i="2"/>
  <c r="K38" i="2"/>
  <c r="K22" i="2"/>
  <c r="K34" i="2"/>
  <c r="K26" i="2"/>
  <c r="K18" i="2"/>
  <c r="K6" i="8"/>
  <c r="K39" i="2"/>
  <c r="K31" i="2"/>
  <c r="K23" i="2"/>
  <c r="K15" i="2"/>
  <c r="K24" i="2"/>
  <c r="K5" i="8"/>
  <c r="K19" i="8"/>
  <c r="K25" i="8"/>
  <c r="K29" i="8"/>
  <c r="K15" i="8"/>
  <c r="K28" i="8"/>
  <c r="K31" i="8"/>
  <c r="K32" i="2"/>
  <c r="K16" i="2"/>
  <c r="K36" i="8"/>
  <c r="K18" i="8"/>
  <c r="K13" i="8"/>
  <c r="K21" i="8"/>
  <c r="K42" i="8"/>
  <c r="K37" i="8"/>
  <c r="K23" i="8"/>
  <c r="K38" i="8"/>
  <c r="K11" i="8"/>
  <c r="K39" i="8"/>
  <c r="K27" i="8"/>
  <c r="K12" i="8"/>
  <c r="K17" i="8"/>
  <c r="K22" i="8"/>
  <c r="K35" i="8"/>
  <c r="K9" i="8"/>
  <c r="K7" i="8"/>
  <c r="K20" i="8"/>
  <c r="K32" i="8"/>
  <c r="E43" i="8"/>
  <c r="K16" i="8"/>
  <c r="K14" i="8"/>
  <c r="K30" i="8"/>
  <c r="K26" i="8"/>
  <c r="K8" i="8"/>
  <c r="K24" i="8"/>
  <c r="K40" i="8"/>
  <c r="K10" i="8"/>
  <c r="J43" i="8"/>
  <c r="K34" i="8"/>
  <c r="I44" i="2"/>
  <c r="K7" i="2"/>
  <c r="J43" i="2"/>
  <c r="J44" i="2"/>
  <c r="K30" i="2"/>
  <c r="K14" i="2"/>
  <c r="K6" i="2"/>
  <c r="K28" i="2"/>
  <c r="I43" i="2"/>
  <c r="K5" i="2"/>
  <c r="K33" i="2"/>
  <c r="K37" i="2"/>
  <c r="K29" i="2"/>
  <c r="K21" i="2"/>
  <c r="K13" i="2"/>
  <c r="K43" i="2" l="1"/>
  <c r="K43" i="8"/>
  <c r="C44" i="2"/>
  <c r="E44" i="2" s="1"/>
  <c r="C43" i="2"/>
  <c r="E22" i="2"/>
  <c r="E39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40" i="2"/>
  <c r="E42" i="2"/>
  <c r="E6" i="2"/>
  <c r="E7" i="2"/>
  <c r="D47" i="2"/>
  <c r="C47" i="2"/>
  <c r="C46" i="2"/>
  <c r="E43" i="2" l="1"/>
</calcChain>
</file>

<file path=xl/sharedStrings.xml><?xml version="1.0" encoding="utf-8"?>
<sst xmlns="http://schemas.openxmlformats.org/spreadsheetml/2006/main" count="575" uniqueCount="185">
  <si>
    <t>No.</t>
  </si>
  <si>
    <t>Nama</t>
  </si>
  <si>
    <t>Nilai Pretest</t>
  </si>
  <si>
    <t>Nilai Postest Siklus 1</t>
  </si>
  <si>
    <t>Nilai Postest Siklus 2</t>
  </si>
  <si>
    <t>Jumlah</t>
  </si>
  <si>
    <t>Rata-rata</t>
  </si>
  <si>
    <t>Indikator keberhasilan</t>
  </si>
  <si>
    <t>Nilai tertinggi</t>
  </si>
  <si>
    <t>Nilai terendah</t>
  </si>
  <si>
    <t>Peningkatan</t>
  </si>
  <si>
    <t>Aspek yang diamati/Indikator</t>
  </si>
  <si>
    <t>REKAPITULASI HASIL OBSERVASI KEAKTIFAN BELAJAR PESERTA DIDIK</t>
  </si>
  <si>
    <t>Satuan Pendidikan</t>
  </si>
  <si>
    <t>: SDN 002 Palembang</t>
  </si>
  <si>
    <t>Siklus Ke-</t>
  </si>
  <si>
    <t>: 1</t>
  </si>
  <si>
    <t>Kelas</t>
  </si>
  <si>
    <t>Hari/Tanggal</t>
  </si>
  <si>
    <t>: Selasa/11 Februari 2025</t>
  </si>
  <si>
    <t>Petunjuk: Berilah tanda centang (√) pada kolom berdasarkan kriteria penilaian yang telah ditentukan.</t>
  </si>
  <si>
    <t>Nama Peserta Didik</t>
  </si>
  <si>
    <t>Persentase</t>
  </si>
  <si>
    <t>: Sabtu/15 Februari 2025</t>
  </si>
  <si>
    <t>Adibah Shakila Myesha</t>
  </si>
  <si>
    <t>Al Haffis Hidayatullah</t>
  </si>
  <si>
    <t>Alesha Keisha Azzahra</t>
  </si>
  <si>
    <t>Alfa Arya Putra</t>
  </si>
  <si>
    <t>Arsezlo Faeya Khairullah</t>
  </si>
  <si>
    <t>Atiqa Fairus Khalisa</t>
  </si>
  <si>
    <t>Dzakiyah Sakhi Arrahman</t>
  </si>
  <si>
    <t>Farhan Putra Ramadhan</t>
  </si>
  <si>
    <t>Fathur Azta Auladi</t>
  </si>
  <si>
    <t>Felicia Eluira</t>
  </si>
  <si>
    <t>Fira Arsyfa Salsabila</t>
  </si>
  <si>
    <t>Hasna Dwi Rahayu</t>
  </si>
  <si>
    <t>Jasmine Kesya Aqilah</t>
  </si>
  <si>
    <t>Junita Permata Sari</t>
  </si>
  <si>
    <t>Khanza Athifa Ramadhani</t>
  </si>
  <si>
    <t>Letizia Fatri Alma</t>
  </si>
  <si>
    <t>M. Adrian Athallah</t>
  </si>
  <si>
    <t>M. Atharrazka Al Fatih N.</t>
  </si>
  <si>
    <t>M. Azka Peradiyansyah</t>
  </si>
  <si>
    <t>M. Danish Abbiansyah</t>
  </si>
  <si>
    <t>M. Dzakir Hafidz</t>
  </si>
  <si>
    <t>M. Genta Meida</t>
  </si>
  <si>
    <t>M. Gentar Wijaya</t>
  </si>
  <si>
    <t>M. Harif Rifando</t>
  </si>
  <si>
    <t>M. Haris Kamil Karim</t>
  </si>
  <si>
    <t>M. Refan Anugrah Pratama</t>
  </si>
  <si>
    <t>M. Uwais Al Qorni</t>
  </si>
  <si>
    <t>M. Zulfan Danish Alhijazi</t>
  </si>
  <si>
    <t>Malviandino Elfigo Achmad</t>
  </si>
  <si>
    <t>Marcellino Christoper</t>
  </si>
  <si>
    <t>Marcello Febriano</t>
  </si>
  <si>
    <t>Muhammad Malikussalam</t>
  </si>
  <si>
    <t>Muhammad Rizky Ramadhan</t>
  </si>
  <si>
    <t>Najwa Amelia</t>
  </si>
  <si>
    <t>Rania Andini</t>
  </si>
  <si>
    <t>Ratifa Shabiyah Purniadi</t>
  </si>
  <si>
    <t>Yaffi Madjid</t>
  </si>
  <si>
    <t>Putri Aprilia Chairunnisa</t>
  </si>
  <si>
    <t>DATA NILAI PRETEST DAN POSTEST KELAS IV B  MATERI KOSA KATA KERJA BAHASA INGGRIS</t>
  </si>
  <si>
    <t>NILAI/SKOR</t>
  </si>
  <si>
    <t>DATA NILAI PRETEST DAN POSTEST KELAS IV B KOSA KATA KERJA BAHASA INGGRIS</t>
  </si>
  <si>
    <t xml:space="preserve">  </t>
  </si>
  <si>
    <t>: IV B</t>
  </si>
  <si>
    <t>Jenis kosakata kerja dalam pretest/postest</t>
  </si>
  <si>
    <t>Kata Kerja</t>
  </si>
  <si>
    <t>Arti</t>
  </si>
  <si>
    <t>sleep</t>
  </si>
  <si>
    <t>take a bath</t>
  </si>
  <si>
    <t>study</t>
  </si>
  <si>
    <t>get up</t>
  </si>
  <si>
    <t>play</t>
  </si>
  <si>
    <t>cook</t>
  </si>
  <si>
    <t>eat</t>
  </si>
  <si>
    <t>pray</t>
  </si>
  <si>
    <t>sing</t>
  </si>
  <si>
    <t>talk</t>
  </si>
  <si>
    <t>run</t>
  </si>
  <si>
    <t>watch</t>
  </si>
  <si>
    <t>clean</t>
  </si>
  <si>
    <t>wash</t>
  </si>
  <si>
    <t>explore</t>
  </si>
  <si>
    <t>plant</t>
  </si>
  <si>
    <t>like</t>
  </si>
  <si>
    <t>ride</t>
  </si>
  <si>
    <t>walk</t>
  </si>
  <si>
    <t>dance</t>
  </si>
  <si>
    <t>swim</t>
  </si>
  <si>
    <t>work</t>
  </si>
  <si>
    <t>go</t>
  </si>
  <si>
    <t>dinner</t>
  </si>
  <si>
    <t>breakfast</t>
  </si>
  <si>
    <t>lunch</t>
  </si>
  <si>
    <t>drink</t>
  </si>
  <si>
    <t>sit</t>
  </si>
  <si>
    <t>tidur</t>
  </si>
  <si>
    <t>mandi</t>
  </si>
  <si>
    <t>belajar</t>
  </si>
  <si>
    <t>bangun</t>
  </si>
  <si>
    <t>bermain</t>
  </si>
  <si>
    <t>memasak</t>
  </si>
  <si>
    <t>makan</t>
  </si>
  <si>
    <t>doa</t>
  </si>
  <si>
    <t>nyanyi</t>
  </si>
  <si>
    <t>berbicara</t>
  </si>
  <si>
    <t>berlari</t>
  </si>
  <si>
    <t>menonton</t>
  </si>
  <si>
    <t>membersihkan</t>
  </si>
  <si>
    <t>menjelajahi</t>
  </si>
  <si>
    <t>menanam</t>
  </si>
  <si>
    <t>menyukai</t>
  </si>
  <si>
    <t>mengendarai sepeda</t>
  </si>
  <si>
    <t>berjalan</t>
  </si>
  <si>
    <t>menari</t>
  </si>
  <si>
    <t>berenang</t>
  </si>
  <si>
    <t>bekerja</t>
  </si>
  <si>
    <t>pergi</t>
  </si>
  <si>
    <t>makan malam</t>
  </si>
  <si>
    <t xml:space="preserve">sarapan </t>
  </si>
  <si>
    <t>makan siang</t>
  </si>
  <si>
    <t>minum</t>
  </si>
  <si>
    <t>duduk</t>
  </si>
  <si>
    <t>draw</t>
  </si>
  <si>
    <t>melukis</t>
  </si>
  <si>
    <t>see</t>
  </si>
  <si>
    <t>melihat</t>
  </si>
  <si>
    <t>write</t>
  </si>
  <si>
    <t>menulis</t>
  </si>
  <si>
    <t>jump</t>
  </si>
  <si>
    <t>lompat</t>
  </si>
  <si>
    <t>brush</t>
  </si>
  <si>
    <t>menyikat</t>
  </si>
  <si>
    <t>read</t>
  </si>
  <si>
    <t>membaca</t>
  </si>
  <si>
    <t xml:space="preserve"> </t>
  </si>
  <si>
    <t>water</t>
  </si>
  <si>
    <t>menyiram</t>
  </si>
  <si>
    <t>cut</t>
  </si>
  <si>
    <t>memotong</t>
  </si>
  <si>
    <t>JUMLAH KOSAKATA</t>
  </si>
  <si>
    <t>Jumlah Kosakata Pretest</t>
  </si>
  <si>
    <t>Jumlah Kosakata Postest Siklus 1</t>
  </si>
  <si>
    <t>Jumlah Kosakata Siklus 1</t>
  </si>
  <si>
    <t>Jumlah Kosakata Postest Siklus 2</t>
  </si>
  <si>
    <t>do</t>
  </si>
  <si>
    <t>melakukan</t>
  </si>
  <si>
    <t>can</t>
  </si>
  <si>
    <t>bisa</t>
  </si>
  <si>
    <t>make</t>
  </si>
  <si>
    <t>use</t>
  </si>
  <si>
    <t>get</t>
  </si>
  <si>
    <t>say</t>
  </si>
  <si>
    <t>know</t>
  </si>
  <si>
    <t>find</t>
  </si>
  <si>
    <t>want</t>
  </si>
  <si>
    <t>give</t>
  </si>
  <si>
    <t>take</t>
  </si>
  <si>
    <t>need</t>
  </si>
  <si>
    <t>think</t>
  </si>
  <si>
    <t>berpikir</t>
  </si>
  <si>
    <t>membuat</t>
  </si>
  <si>
    <t>menggunakan</t>
  </si>
  <si>
    <t>mendapatkan</t>
  </si>
  <si>
    <t>mengatakan</t>
  </si>
  <si>
    <t>tahu</t>
  </si>
  <si>
    <t>menemukan</t>
  </si>
  <si>
    <t>ingin</t>
  </si>
  <si>
    <t>memberi</t>
  </si>
  <si>
    <t>mengambil</t>
  </si>
  <si>
    <t>DATA PRETEST DAN POSTEST KELAS IV B KOSA KATA KERJA BAHASA INGGRIS</t>
  </si>
  <si>
    <t>Nilai Pra Siklus</t>
  </si>
  <si>
    <t>Jumlah Kosakata Pra Siklus</t>
  </si>
  <si>
    <t>Pra Siklus</t>
  </si>
  <si>
    <t>Siklus I</t>
  </si>
  <si>
    <t>Siklus II</t>
  </si>
  <si>
    <t>Keterlibatan dalam Pembelajaran (Peserta didik terlihat antusias saat mendengarkan penjelasan guru dan mengikuti instruksi dalam penggunaan media ular tangga.)</t>
  </si>
  <si>
    <t>Kedisiplinan dan Kerja Sama (Peserta didik dapat melaksanakan instruksi guru dengan tepat dan mampu bekerja sama dengan teman satu kelompok)</t>
  </si>
  <si>
    <t>Mengemukakan dan Menanggapi Pendapat (Peserta didik mampu memberikan pendapat dengan baik dan mampu menanggapi pendapat temannya dengan baik)</t>
  </si>
  <si>
    <t>Refleksi dan Evaluasi Diri (Peserta didik mampu menyimpulkan hasil kegiatan dan menunjukan inisiatif untuk memperbaiki pemahamannya)</t>
  </si>
  <si>
    <t>Total Skor</t>
  </si>
  <si>
    <t>JUMLAH SKOR</t>
  </si>
  <si>
    <t>: Kamis/6 Februari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</si>
</sst>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" fillId="0" borderId="2" xfId="0" applyFont="1" applyBorder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0" fontId="1" fillId="4" borderId="1" xfId="0" applyNumberFormat="1" applyFont="1" applyFill="1" applyBorder="1" applyAlignment="1">
      <alignment horizontal="center"/>
    </xf>
    <xf numFmtId="0" fontId="1" fillId="0" borderId="2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4" xfId="0" applyFont="1" applyBorder="1"/>
    <xf numFmtId="9" fontId="6" fillId="0" borderId="26" xfId="1" applyFont="1" applyBorder="1" applyAlignment="1">
      <alignment horizontal="center" vertical="center" wrapText="1"/>
    </xf>
    <xf numFmtId="9" fontId="6" fillId="0" borderId="27" xfId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 vertical="center"/>
    </xf>
    <xf numFmtId="0" fontId="1" fillId="0" borderId="20" xfId="0" applyNumberFormat="1" applyFont="1" applyBorder="1"/>
    <xf numFmtId="0" fontId="1" fillId="0" borderId="1" xfId="0" applyNumberFormat="1" applyFont="1" applyBorder="1"/>
    <xf numFmtId="0" fontId="5" fillId="0" borderId="16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5" fillId="0" borderId="20" xfId="0" applyNumberFormat="1" applyFont="1" applyBorder="1"/>
    <xf numFmtId="0" fontId="6" fillId="0" borderId="4" xfId="0" applyNumberFormat="1" applyFont="1" applyBorder="1" applyAlignment="1">
      <alignment horizontal="center" vertical="center"/>
    </xf>
    <xf numFmtId="0" fontId="6" fillId="0" borderId="0" xfId="0" applyNumberFormat="1" applyFont="1"/>
    <xf numFmtId="0" fontId="6" fillId="0" borderId="5" xfId="0" applyNumberFormat="1" applyFont="1" applyBorder="1" applyAlignment="1">
      <alignment horizontal="center" vertical="center"/>
    </xf>
    <xf numFmtId="9" fontId="6" fillId="0" borderId="28" xfId="1" applyFont="1" applyBorder="1" applyAlignment="1">
      <alignment horizontal="center" vertical="center" wrapText="1"/>
    </xf>
    <xf numFmtId="0" fontId="1" fillId="0" borderId="30" xfId="0" applyFont="1" applyBorder="1"/>
    <xf numFmtId="0" fontId="1" fillId="0" borderId="31" xfId="0" applyFont="1" applyBorder="1"/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571200</xdr:colOff>
      <xdr:row>11</xdr:row>
      <xdr:rowOff>85500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FCEAFC-1C09-5C0F-9211-246F9D0F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24</xdr:row>
      <xdr:rowOff>0</xdr:rowOff>
    </xdr:from>
    <xdr:to>
      <xdr:col>5</xdr:col>
      <xdr:colOff>9225</xdr:colOff>
      <xdr:row>33</xdr:row>
      <xdr:rowOff>85500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5F7D65-8F93-4D6C-BEC6-9837FBD90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7225" y="4572000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13</xdr:row>
      <xdr:rowOff>0</xdr:rowOff>
    </xdr:from>
    <xdr:to>
      <xdr:col>4</xdr:col>
      <xdr:colOff>580725</xdr:colOff>
      <xdr:row>22</xdr:row>
      <xdr:rowOff>85500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4E7913-25F3-4325-9DA3-CF7A771E2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5" y="2476500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2</xdr:row>
      <xdr:rowOff>9525</xdr:rowOff>
    </xdr:from>
    <xdr:to>
      <xdr:col>9</xdr:col>
      <xdr:colOff>599775</xdr:colOff>
      <xdr:row>11</xdr:row>
      <xdr:rowOff>95025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0CEC2AF-87B9-4665-9D30-6CFF66069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86175" y="390525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85724</xdr:colOff>
      <xdr:row>2</xdr:row>
      <xdr:rowOff>9525</xdr:rowOff>
    </xdr:from>
    <xdr:to>
      <xdr:col>14</xdr:col>
      <xdr:colOff>457199</xdr:colOff>
      <xdr:row>11</xdr:row>
      <xdr:rowOff>95025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8E63D7-7F1D-4FE0-9FB0-5A2F2ECD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1324" y="390525"/>
          <a:ext cx="2200275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13</xdr:row>
      <xdr:rowOff>9525</xdr:rowOff>
    </xdr:from>
    <xdr:to>
      <xdr:col>9</xdr:col>
      <xdr:colOff>609300</xdr:colOff>
      <xdr:row>22</xdr:row>
      <xdr:rowOff>95025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9EEC92-DB8A-4FC2-BD99-B545D2899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5700" y="2486025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12</xdr:row>
      <xdr:rowOff>180975</xdr:rowOff>
    </xdr:from>
    <xdr:to>
      <xdr:col>14</xdr:col>
      <xdr:colOff>590250</xdr:colOff>
      <xdr:row>22</xdr:row>
      <xdr:rowOff>75975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92A1C8-0287-4972-A6C5-2997E4DBA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24650" y="2466975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24</xdr:row>
      <xdr:rowOff>9525</xdr:rowOff>
    </xdr:from>
    <xdr:to>
      <xdr:col>9</xdr:col>
      <xdr:colOff>599775</xdr:colOff>
      <xdr:row>33</xdr:row>
      <xdr:rowOff>95025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0F6E90E-3463-4054-8BCF-8413275FB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86175" y="4581525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24</xdr:row>
      <xdr:rowOff>9525</xdr:rowOff>
    </xdr:from>
    <xdr:to>
      <xdr:col>14</xdr:col>
      <xdr:colOff>609300</xdr:colOff>
      <xdr:row>33</xdr:row>
      <xdr:rowOff>95025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6A28918-1E15-4912-966F-BD2A15473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43700" y="4581525"/>
          <a:ext cx="2400000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34</xdr:row>
      <xdr:rowOff>180975</xdr:rowOff>
    </xdr:from>
    <xdr:to>
      <xdr:col>10</xdr:col>
      <xdr:colOff>19050</xdr:colOff>
      <xdr:row>48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7FF1A2F-3B79-46B6-9BFF-1DF681CDB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7600" y="6657975"/>
          <a:ext cx="2457450" cy="253365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35</xdr:row>
      <xdr:rowOff>38100</xdr:rowOff>
    </xdr:from>
    <xdr:to>
      <xdr:col>15</xdr:col>
      <xdr:colOff>9225</xdr:colOff>
      <xdr:row>44</xdr:row>
      <xdr:rowOff>123600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E8F3B1B-D303-4B39-871F-4518D70A8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53225" y="6705600"/>
          <a:ext cx="2400000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FBEC-C345-419C-9B39-747EC97FD7BA}">
  <dimension ref="A1:K46"/>
  <sheetViews>
    <sheetView zoomScale="70" zoomScaleNormal="70" workbookViewId="0">
      <selection activeCell="D7" sqref="D7"/>
    </sheetView>
  </sheetViews>
  <sheetFormatPr defaultRowHeight="15" x14ac:dyDescent="0.25"/>
  <cols>
    <col min="1" max="1" width="6.42578125" style="19" customWidth="1"/>
    <col min="2" max="2" width="31.28515625" customWidth="1"/>
    <col min="3" max="3" width="18.5703125" customWidth="1"/>
    <col min="4" max="4" width="27.42578125" customWidth="1"/>
    <col min="5" max="5" width="35.85546875" style="19" customWidth="1"/>
    <col min="7" max="7" width="6.42578125" customWidth="1"/>
    <col min="8" max="8" width="31.28515625" customWidth="1"/>
    <col min="9" max="9" width="19.7109375" customWidth="1"/>
    <col min="10" max="10" width="27.42578125" customWidth="1"/>
    <col min="11" max="11" width="20.85546875" customWidth="1"/>
  </cols>
  <sheetData>
    <row r="1" spans="1:11" s="25" customFormat="1" ht="15.75" x14ac:dyDescent="0.25">
      <c r="A1" s="39" t="s">
        <v>62</v>
      </c>
      <c r="B1" s="39"/>
      <c r="C1" s="39"/>
      <c r="D1" s="39"/>
      <c r="E1" s="39"/>
      <c r="F1" s="1"/>
      <c r="G1" s="1"/>
      <c r="H1" s="1"/>
      <c r="I1" s="1"/>
      <c r="J1" s="1"/>
      <c r="K1" s="1"/>
    </row>
    <row r="3" spans="1:11" ht="31.5" x14ac:dyDescent="0.25">
      <c r="A3" s="102" t="s">
        <v>0</v>
      </c>
      <c r="B3" s="102" t="s">
        <v>1</v>
      </c>
      <c r="C3" s="102" t="s">
        <v>173</v>
      </c>
      <c r="D3" s="102" t="s">
        <v>3</v>
      </c>
      <c r="E3" s="102" t="s">
        <v>4</v>
      </c>
      <c r="G3" s="31" t="s">
        <v>0</v>
      </c>
      <c r="H3" s="31" t="s">
        <v>1</v>
      </c>
      <c r="I3" s="31" t="s">
        <v>174</v>
      </c>
      <c r="J3" s="31" t="s">
        <v>144</v>
      </c>
      <c r="K3" s="31" t="s">
        <v>146</v>
      </c>
    </row>
    <row r="4" spans="1:11" ht="15.75" x14ac:dyDescent="0.25">
      <c r="A4" s="16">
        <v>1</v>
      </c>
      <c r="B4" s="3" t="s">
        <v>24</v>
      </c>
      <c r="C4" s="2">
        <v>55</v>
      </c>
      <c r="D4" s="2">
        <v>65</v>
      </c>
      <c r="E4" s="22">
        <v>95</v>
      </c>
      <c r="G4" s="16">
        <v>1</v>
      </c>
      <c r="H4" s="3" t="s">
        <v>24</v>
      </c>
      <c r="I4" s="2">
        <f t="shared" ref="I4:I41" si="0">(C4/5)</f>
        <v>11</v>
      </c>
      <c r="J4" s="12">
        <f>(D4/5)*2</f>
        <v>26</v>
      </c>
      <c r="K4" s="12">
        <f>(E4/5)*2</f>
        <v>38</v>
      </c>
    </row>
    <row r="5" spans="1:11" ht="15.75" x14ac:dyDescent="0.25">
      <c r="A5" s="16">
        <v>2</v>
      </c>
      <c r="B5" s="3" t="s">
        <v>25</v>
      </c>
      <c r="C5" s="2">
        <v>40</v>
      </c>
      <c r="D5" s="2">
        <v>50</v>
      </c>
      <c r="E5" s="22">
        <v>75</v>
      </c>
      <c r="G5" s="16">
        <v>2</v>
      </c>
      <c r="H5" s="3" t="s">
        <v>25</v>
      </c>
      <c r="I5" s="2">
        <f t="shared" si="0"/>
        <v>8</v>
      </c>
      <c r="J5" s="12">
        <f>(D5/5)*2</f>
        <v>20</v>
      </c>
      <c r="K5" s="12">
        <f>(E5/5)*2</f>
        <v>30</v>
      </c>
    </row>
    <row r="6" spans="1:11" ht="15.75" x14ac:dyDescent="0.25">
      <c r="A6" s="16">
        <v>3</v>
      </c>
      <c r="B6" s="3" t="s">
        <v>26</v>
      </c>
      <c r="C6" s="2">
        <v>50</v>
      </c>
      <c r="D6" s="21">
        <v>75</v>
      </c>
      <c r="E6" s="22">
        <v>80</v>
      </c>
      <c r="G6" s="16">
        <v>3</v>
      </c>
      <c r="H6" s="3" t="s">
        <v>26</v>
      </c>
      <c r="I6" s="2">
        <f t="shared" si="0"/>
        <v>10</v>
      </c>
      <c r="J6" s="12">
        <f>(D6/5)*2</f>
        <v>30</v>
      </c>
      <c r="K6" s="12">
        <v>42</v>
      </c>
    </row>
    <row r="7" spans="1:11" ht="15.75" x14ac:dyDescent="0.25">
      <c r="A7" s="16">
        <v>4</v>
      </c>
      <c r="B7" s="3" t="s">
        <v>27</v>
      </c>
      <c r="C7" s="2">
        <v>65</v>
      </c>
      <c r="D7" s="21">
        <v>85</v>
      </c>
      <c r="E7" s="22">
        <v>100</v>
      </c>
      <c r="G7" s="16">
        <v>4</v>
      </c>
      <c r="H7" s="3" t="s">
        <v>27</v>
      </c>
      <c r="I7" s="2">
        <f t="shared" si="0"/>
        <v>13</v>
      </c>
      <c r="J7" s="12">
        <f>(D7/5)*2</f>
        <v>34</v>
      </c>
      <c r="K7" s="12">
        <v>46</v>
      </c>
    </row>
    <row r="8" spans="1:11" ht="15.75" x14ac:dyDescent="0.25">
      <c r="A8" s="16">
        <v>5</v>
      </c>
      <c r="B8" s="3" t="s">
        <v>28</v>
      </c>
      <c r="C8" s="2">
        <v>15</v>
      </c>
      <c r="D8" s="2">
        <v>20</v>
      </c>
      <c r="E8" s="17">
        <v>65</v>
      </c>
      <c r="G8" s="16">
        <v>5</v>
      </c>
      <c r="H8" s="3" t="s">
        <v>28</v>
      </c>
      <c r="I8" s="2">
        <f t="shared" si="0"/>
        <v>3</v>
      </c>
      <c r="J8" s="12">
        <f>(D8/5)*2</f>
        <v>8</v>
      </c>
      <c r="K8" s="12">
        <v>18</v>
      </c>
    </row>
    <row r="9" spans="1:11" ht="15.75" x14ac:dyDescent="0.25">
      <c r="A9" s="16">
        <v>6</v>
      </c>
      <c r="B9" s="3" t="s">
        <v>29</v>
      </c>
      <c r="C9" s="2">
        <v>25</v>
      </c>
      <c r="D9" s="2">
        <v>45</v>
      </c>
      <c r="E9" s="17">
        <v>65</v>
      </c>
      <c r="G9" s="16">
        <v>6</v>
      </c>
      <c r="H9" s="3" t="s">
        <v>29</v>
      </c>
      <c r="I9" s="2">
        <f t="shared" si="0"/>
        <v>5</v>
      </c>
      <c r="J9" s="12">
        <f>(D9/5)*2</f>
        <v>18</v>
      </c>
      <c r="K9" s="12">
        <v>29</v>
      </c>
    </row>
    <row r="10" spans="1:11" ht="15.75" x14ac:dyDescent="0.25">
      <c r="A10" s="16">
        <v>7</v>
      </c>
      <c r="B10" s="3" t="s">
        <v>30</v>
      </c>
      <c r="C10" s="2">
        <v>55</v>
      </c>
      <c r="D10" s="2">
        <v>55</v>
      </c>
      <c r="E10" s="22">
        <v>75</v>
      </c>
      <c r="G10" s="16">
        <v>7</v>
      </c>
      <c r="H10" s="3" t="s">
        <v>30</v>
      </c>
      <c r="I10" s="2">
        <f t="shared" si="0"/>
        <v>11</v>
      </c>
      <c r="J10" s="12">
        <v>11</v>
      </c>
      <c r="K10" s="12">
        <v>22</v>
      </c>
    </row>
    <row r="11" spans="1:11" ht="15.75" x14ac:dyDescent="0.25">
      <c r="A11" s="16">
        <v>8</v>
      </c>
      <c r="B11" s="3" t="s">
        <v>31</v>
      </c>
      <c r="C11" s="2">
        <v>60</v>
      </c>
      <c r="D11" s="2">
        <v>65</v>
      </c>
      <c r="E11" s="22">
        <v>90</v>
      </c>
      <c r="G11" s="16">
        <v>8</v>
      </c>
      <c r="H11" s="3" t="s">
        <v>31</v>
      </c>
      <c r="I11" s="2">
        <f t="shared" si="0"/>
        <v>12</v>
      </c>
      <c r="J11" s="12">
        <f>(D11/5)*2</f>
        <v>26</v>
      </c>
      <c r="K11" s="12">
        <f>(E11/5)*2</f>
        <v>36</v>
      </c>
    </row>
    <row r="12" spans="1:11" ht="15.75" x14ac:dyDescent="0.25">
      <c r="A12" s="16">
        <v>9</v>
      </c>
      <c r="B12" s="3" t="s">
        <v>32</v>
      </c>
      <c r="C12" s="21">
        <v>75</v>
      </c>
      <c r="D12" s="21">
        <v>80</v>
      </c>
      <c r="E12" s="22">
        <v>90</v>
      </c>
      <c r="G12" s="16">
        <v>9</v>
      </c>
      <c r="H12" s="3" t="s">
        <v>32</v>
      </c>
      <c r="I12" s="2">
        <f t="shared" si="0"/>
        <v>15</v>
      </c>
      <c r="J12" s="12">
        <f>(D12/5)*2</f>
        <v>32</v>
      </c>
      <c r="K12" s="12">
        <v>45</v>
      </c>
    </row>
    <row r="13" spans="1:11" ht="15.75" x14ac:dyDescent="0.25">
      <c r="A13" s="16">
        <v>10</v>
      </c>
      <c r="B13" s="3" t="s">
        <v>33</v>
      </c>
      <c r="C13" s="2">
        <v>65</v>
      </c>
      <c r="D13" s="2">
        <v>65</v>
      </c>
      <c r="E13" s="22">
        <v>80</v>
      </c>
      <c r="G13" s="16">
        <v>10</v>
      </c>
      <c r="H13" s="3" t="s">
        <v>33</v>
      </c>
      <c r="I13" s="2">
        <f t="shared" si="0"/>
        <v>13</v>
      </c>
      <c r="J13" s="12">
        <v>13</v>
      </c>
      <c r="K13" s="12">
        <v>20</v>
      </c>
    </row>
    <row r="14" spans="1:11" ht="15.75" x14ac:dyDescent="0.25">
      <c r="A14" s="16">
        <v>11</v>
      </c>
      <c r="B14" s="3" t="s">
        <v>34</v>
      </c>
      <c r="C14" s="2">
        <v>45</v>
      </c>
      <c r="D14" s="2">
        <v>50</v>
      </c>
      <c r="E14" s="17">
        <v>65</v>
      </c>
      <c r="G14" s="16">
        <v>11</v>
      </c>
      <c r="H14" s="3" t="s">
        <v>34</v>
      </c>
      <c r="I14" s="2">
        <f t="shared" si="0"/>
        <v>9</v>
      </c>
      <c r="J14" s="12">
        <f t="shared" ref="J14:J41" si="1">(D14/5)*2</f>
        <v>20</v>
      </c>
      <c r="K14" s="12">
        <v>35</v>
      </c>
    </row>
    <row r="15" spans="1:11" ht="15.75" x14ac:dyDescent="0.25">
      <c r="A15" s="16">
        <v>12</v>
      </c>
      <c r="B15" s="3" t="s">
        <v>35</v>
      </c>
      <c r="C15" s="2">
        <v>40</v>
      </c>
      <c r="D15" s="2">
        <v>65</v>
      </c>
      <c r="E15" s="22">
        <v>75</v>
      </c>
      <c r="G15" s="16">
        <v>12</v>
      </c>
      <c r="H15" s="3" t="s">
        <v>35</v>
      </c>
      <c r="I15" s="2">
        <f t="shared" si="0"/>
        <v>8</v>
      </c>
      <c r="J15" s="12">
        <f t="shared" si="1"/>
        <v>26</v>
      </c>
      <c r="K15" s="12">
        <v>43</v>
      </c>
    </row>
    <row r="16" spans="1:11" ht="15.75" x14ac:dyDescent="0.25">
      <c r="A16" s="16">
        <v>13</v>
      </c>
      <c r="B16" s="3" t="s">
        <v>36</v>
      </c>
      <c r="C16" s="2">
        <v>35</v>
      </c>
      <c r="D16" s="2">
        <v>50</v>
      </c>
      <c r="E16" s="22">
        <v>75</v>
      </c>
      <c r="G16" s="16">
        <v>13</v>
      </c>
      <c r="H16" s="3" t="s">
        <v>36</v>
      </c>
      <c r="I16" s="2">
        <f t="shared" si="0"/>
        <v>7</v>
      </c>
      <c r="J16" s="12">
        <f t="shared" si="1"/>
        <v>20</v>
      </c>
      <c r="K16" s="12">
        <v>33</v>
      </c>
    </row>
    <row r="17" spans="1:11" ht="15.75" x14ac:dyDescent="0.25">
      <c r="A17" s="16">
        <v>14</v>
      </c>
      <c r="B17" s="3" t="s">
        <v>37</v>
      </c>
      <c r="C17" s="2">
        <v>55</v>
      </c>
      <c r="D17" s="2">
        <v>65</v>
      </c>
      <c r="E17" s="22">
        <v>80</v>
      </c>
      <c r="G17" s="16">
        <v>14</v>
      </c>
      <c r="H17" s="3" t="s">
        <v>37</v>
      </c>
      <c r="I17" s="2">
        <f t="shared" si="0"/>
        <v>11</v>
      </c>
      <c r="J17" s="12">
        <f t="shared" si="1"/>
        <v>26</v>
      </c>
      <c r="K17" s="12">
        <v>42</v>
      </c>
    </row>
    <row r="18" spans="1:11" ht="15.75" x14ac:dyDescent="0.25">
      <c r="A18" s="16">
        <v>15</v>
      </c>
      <c r="B18" s="3" t="s">
        <v>38</v>
      </c>
      <c r="C18" s="2">
        <v>50</v>
      </c>
      <c r="D18" s="2">
        <v>65</v>
      </c>
      <c r="E18" s="22">
        <v>85</v>
      </c>
      <c r="G18" s="16">
        <v>15</v>
      </c>
      <c r="H18" s="3" t="s">
        <v>38</v>
      </c>
      <c r="I18" s="2">
        <f t="shared" si="0"/>
        <v>10</v>
      </c>
      <c r="J18" s="12">
        <f t="shared" si="1"/>
        <v>26</v>
      </c>
      <c r="K18" s="12">
        <v>46</v>
      </c>
    </row>
    <row r="19" spans="1:11" ht="15.75" x14ac:dyDescent="0.25">
      <c r="A19" s="16">
        <v>16</v>
      </c>
      <c r="B19" s="3" t="s">
        <v>39</v>
      </c>
      <c r="C19" s="2">
        <v>40</v>
      </c>
      <c r="D19" s="2">
        <v>50</v>
      </c>
      <c r="E19" s="22">
        <v>75</v>
      </c>
      <c r="G19" s="16">
        <v>16</v>
      </c>
      <c r="H19" s="3" t="s">
        <v>39</v>
      </c>
      <c r="I19" s="2">
        <f t="shared" si="0"/>
        <v>8</v>
      </c>
      <c r="J19" s="12">
        <f t="shared" si="1"/>
        <v>20</v>
      </c>
      <c r="K19" s="12">
        <v>34</v>
      </c>
    </row>
    <row r="20" spans="1:11" ht="15.75" x14ac:dyDescent="0.25">
      <c r="A20" s="16">
        <v>17</v>
      </c>
      <c r="B20" s="3" t="s">
        <v>40</v>
      </c>
      <c r="C20" s="21">
        <v>85</v>
      </c>
      <c r="D20" s="21">
        <v>95</v>
      </c>
      <c r="E20" s="22">
        <v>100</v>
      </c>
      <c r="G20" s="16">
        <v>17</v>
      </c>
      <c r="H20" s="3" t="s">
        <v>40</v>
      </c>
      <c r="I20" s="2">
        <f t="shared" si="0"/>
        <v>17</v>
      </c>
      <c r="J20" s="12">
        <f t="shared" si="1"/>
        <v>38</v>
      </c>
      <c r="K20" s="12">
        <v>48</v>
      </c>
    </row>
    <row r="21" spans="1:11" ht="15.75" x14ac:dyDescent="0.25">
      <c r="A21" s="16">
        <v>18</v>
      </c>
      <c r="B21" s="3" t="s">
        <v>41</v>
      </c>
      <c r="C21" s="2">
        <v>45</v>
      </c>
      <c r="D21" s="21">
        <v>85</v>
      </c>
      <c r="E21" s="22">
        <v>100</v>
      </c>
      <c r="G21" s="16">
        <v>18</v>
      </c>
      <c r="H21" s="3" t="s">
        <v>41</v>
      </c>
      <c r="I21" s="2">
        <f t="shared" si="0"/>
        <v>9</v>
      </c>
      <c r="J21" s="12">
        <f t="shared" si="1"/>
        <v>34</v>
      </c>
      <c r="K21" s="12">
        <v>45</v>
      </c>
    </row>
    <row r="22" spans="1:11" ht="15.75" x14ac:dyDescent="0.25">
      <c r="A22" s="16">
        <v>19</v>
      </c>
      <c r="B22" s="3" t="s">
        <v>42</v>
      </c>
      <c r="C22" s="2">
        <v>20</v>
      </c>
      <c r="D22" s="2">
        <v>65</v>
      </c>
      <c r="E22" s="22">
        <v>90</v>
      </c>
      <c r="G22" s="16">
        <v>19</v>
      </c>
      <c r="H22" s="3" t="s">
        <v>42</v>
      </c>
      <c r="I22" s="2">
        <f t="shared" si="0"/>
        <v>4</v>
      </c>
      <c r="J22" s="12">
        <f t="shared" si="1"/>
        <v>26</v>
      </c>
      <c r="K22" s="12">
        <f>(E22/5)*2</f>
        <v>36</v>
      </c>
    </row>
    <row r="23" spans="1:11" ht="15.75" x14ac:dyDescent="0.25">
      <c r="A23" s="16">
        <v>20</v>
      </c>
      <c r="B23" s="3" t="s">
        <v>43</v>
      </c>
      <c r="C23" s="2">
        <v>60</v>
      </c>
      <c r="D23" s="21">
        <v>75</v>
      </c>
      <c r="E23" s="22">
        <v>85</v>
      </c>
      <c r="G23" s="16">
        <v>20</v>
      </c>
      <c r="H23" s="3" t="s">
        <v>43</v>
      </c>
      <c r="I23" s="2">
        <f t="shared" si="0"/>
        <v>12</v>
      </c>
      <c r="J23" s="12">
        <f t="shared" si="1"/>
        <v>30</v>
      </c>
      <c r="K23" s="12">
        <v>41</v>
      </c>
    </row>
    <row r="24" spans="1:11" ht="15.75" x14ac:dyDescent="0.25">
      <c r="A24" s="16">
        <v>21</v>
      </c>
      <c r="B24" s="3" t="s">
        <v>44</v>
      </c>
      <c r="C24" s="2">
        <v>25</v>
      </c>
      <c r="D24" s="2">
        <v>35</v>
      </c>
      <c r="E24" s="17">
        <v>65</v>
      </c>
      <c r="G24" s="16">
        <v>21</v>
      </c>
      <c r="H24" s="3" t="s">
        <v>44</v>
      </c>
      <c r="I24" s="2">
        <f t="shared" si="0"/>
        <v>5</v>
      </c>
      <c r="J24" s="12">
        <f t="shared" si="1"/>
        <v>14</v>
      </c>
      <c r="K24" s="12">
        <v>24</v>
      </c>
    </row>
    <row r="25" spans="1:11" ht="15.75" x14ac:dyDescent="0.25">
      <c r="A25" s="16">
        <v>22</v>
      </c>
      <c r="B25" s="3" t="s">
        <v>45</v>
      </c>
      <c r="C25" s="2">
        <v>55</v>
      </c>
      <c r="D25" s="2">
        <v>65</v>
      </c>
      <c r="E25" s="22">
        <v>75</v>
      </c>
      <c r="G25" s="16">
        <v>22</v>
      </c>
      <c r="H25" s="3" t="s">
        <v>45</v>
      </c>
      <c r="I25" s="2">
        <f t="shared" si="0"/>
        <v>11</v>
      </c>
      <c r="J25" s="12">
        <f t="shared" si="1"/>
        <v>26</v>
      </c>
      <c r="K25" s="12">
        <v>38</v>
      </c>
    </row>
    <row r="26" spans="1:11" ht="15.75" x14ac:dyDescent="0.25">
      <c r="A26" s="16">
        <v>23</v>
      </c>
      <c r="B26" s="3" t="s">
        <v>46</v>
      </c>
      <c r="C26" s="2">
        <v>60</v>
      </c>
      <c r="D26" s="21">
        <v>80</v>
      </c>
      <c r="E26" s="22">
        <v>85</v>
      </c>
      <c r="G26" s="16">
        <v>23</v>
      </c>
      <c r="H26" s="3" t="s">
        <v>46</v>
      </c>
      <c r="I26" s="2">
        <f t="shared" si="0"/>
        <v>12</v>
      </c>
      <c r="J26" s="12">
        <f t="shared" si="1"/>
        <v>32</v>
      </c>
      <c r="K26" s="12">
        <v>43</v>
      </c>
    </row>
    <row r="27" spans="1:11" ht="15.75" x14ac:dyDescent="0.25">
      <c r="A27" s="16">
        <v>24</v>
      </c>
      <c r="B27" s="3" t="s">
        <v>47</v>
      </c>
      <c r="C27" s="2">
        <v>15</v>
      </c>
      <c r="D27" s="2">
        <v>35</v>
      </c>
      <c r="E27" s="17">
        <v>65</v>
      </c>
      <c r="G27" s="16">
        <v>24</v>
      </c>
      <c r="H27" s="3" t="s">
        <v>47</v>
      </c>
      <c r="I27" s="2">
        <f t="shared" si="0"/>
        <v>3</v>
      </c>
      <c r="J27" s="12">
        <f t="shared" si="1"/>
        <v>14</v>
      </c>
      <c r="K27" s="12">
        <v>24</v>
      </c>
    </row>
    <row r="28" spans="1:11" ht="15.75" x14ac:dyDescent="0.25">
      <c r="A28" s="16">
        <v>25</v>
      </c>
      <c r="B28" s="3" t="s">
        <v>48</v>
      </c>
      <c r="C28" s="2">
        <v>55</v>
      </c>
      <c r="D28" s="21">
        <v>80</v>
      </c>
      <c r="E28" s="22">
        <v>95</v>
      </c>
      <c r="G28" s="16">
        <v>25</v>
      </c>
      <c r="H28" s="3" t="s">
        <v>48</v>
      </c>
      <c r="I28" s="2">
        <f t="shared" si="0"/>
        <v>11</v>
      </c>
      <c r="J28" s="12">
        <f t="shared" si="1"/>
        <v>32</v>
      </c>
      <c r="K28" s="12">
        <v>46</v>
      </c>
    </row>
    <row r="29" spans="1:11" ht="15.75" x14ac:dyDescent="0.25">
      <c r="A29" s="16">
        <v>26</v>
      </c>
      <c r="B29" s="3" t="s">
        <v>49</v>
      </c>
      <c r="C29" s="2">
        <v>20</v>
      </c>
      <c r="D29" s="2">
        <v>35</v>
      </c>
      <c r="E29" s="17">
        <v>65</v>
      </c>
      <c r="G29" s="16">
        <v>26</v>
      </c>
      <c r="H29" s="3" t="s">
        <v>49</v>
      </c>
      <c r="I29" s="2">
        <f t="shared" si="0"/>
        <v>4</v>
      </c>
      <c r="J29" s="12">
        <f t="shared" si="1"/>
        <v>14</v>
      </c>
      <c r="K29" s="12">
        <v>24</v>
      </c>
    </row>
    <row r="30" spans="1:11" ht="15.75" x14ac:dyDescent="0.25">
      <c r="A30" s="16">
        <v>27</v>
      </c>
      <c r="B30" s="3" t="s">
        <v>50</v>
      </c>
      <c r="C30" s="2">
        <v>55</v>
      </c>
      <c r="D30" s="21">
        <v>80</v>
      </c>
      <c r="E30" s="22">
        <v>90</v>
      </c>
      <c r="G30" s="16">
        <v>27</v>
      </c>
      <c r="H30" s="3" t="s">
        <v>50</v>
      </c>
      <c r="I30" s="2">
        <f t="shared" si="0"/>
        <v>11</v>
      </c>
      <c r="J30" s="12">
        <f t="shared" si="1"/>
        <v>32</v>
      </c>
      <c r="K30" s="12">
        <v>42</v>
      </c>
    </row>
    <row r="31" spans="1:11" ht="15.75" x14ac:dyDescent="0.25">
      <c r="A31" s="16">
        <v>28</v>
      </c>
      <c r="B31" s="3" t="s">
        <v>51</v>
      </c>
      <c r="C31" s="2">
        <v>60</v>
      </c>
      <c r="D31" s="21">
        <v>75</v>
      </c>
      <c r="E31" s="22">
        <v>85</v>
      </c>
      <c r="G31" s="16">
        <v>28</v>
      </c>
      <c r="H31" s="3" t="s">
        <v>51</v>
      </c>
      <c r="I31" s="2">
        <f t="shared" si="0"/>
        <v>12</v>
      </c>
      <c r="J31" s="12">
        <f t="shared" si="1"/>
        <v>30</v>
      </c>
      <c r="K31" s="12">
        <v>45</v>
      </c>
    </row>
    <row r="32" spans="1:11" ht="15.75" x14ac:dyDescent="0.25">
      <c r="A32" s="16">
        <v>29</v>
      </c>
      <c r="B32" s="3" t="s">
        <v>52</v>
      </c>
      <c r="C32" s="21">
        <v>80</v>
      </c>
      <c r="D32" s="21">
        <v>95</v>
      </c>
      <c r="E32" s="22">
        <v>100</v>
      </c>
      <c r="G32" s="16">
        <v>29</v>
      </c>
      <c r="H32" s="3" t="s">
        <v>52</v>
      </c>
      <c r="I32" s="2">
        <f t="shared" si="0"/>
        <v>16</v>
      </c>
      <c r="J32" s="12">
        <f t="shared" si="1"/>
        <v>38</v>
      </c>
      <c r="K32" s="12">
        <v>48</v>
      </c>
    </row>
    <row r="33" spans="1:11" ht="15.75" x14ac:dyDescent="0.25">
      <c r="A33" s="16">
        <v>30</v>
      </c>
      <c r="B33" s="3" t="s">
        <v>53</v>
      </c>
      <c r="C33" s="2">
        <v>65</v>
      </c>
      <c r="D33" s="21">
        <v>80</v>
      </c>
      <c r="E33" s="22">
        <v>85</v>
      </c>
      <c r="G33" s="16">
        <v>30</v>
      </c>
      <c r="H33" s="3" t="s">
        <v>53</v>
      </c>
      <c r="I33" s="2">
        <f t="shared" si="0"/>
        <v>13</v>
      </c>
      <c r="J33" s="12">
        <f t="shared" si="1"/>
        <v>32</v>
      </c>
      <c r="K33" s="12">
        <v>44</v>
      </c>
    </row>
    <row r="34" spans="1:11" ht="15.75" x14ac:dyDescent="0.25">
      <c r="A34" s="16">
        <v>31</v>
      </c>
      <c r="B34" s="3" t="s">
        <v>54</v>
      </c>
      <c r="C34" s="2">
        <v>35</v>
      </c>
      <c r="D34" s="2">
        <v>40</v>
      </c>
      <c r="E34" s="17">
        <v>65</v>
      </c>
      <c r="G34" s="16">
        <v>31</v>
      </c>
      <c r="H34" s="3" t="s">
        <v>54</v>
      </c>
      <c r="I34" s="2">
        <f t="shared" si="0"/>
        <v>7</v>
      </c>
      <c r="J34" s="12">
        <f t="shared" si="1"/>
        <v>16</v>
      </c>
      <c r="K34" s="12">
        <v>21</v>
      </c>
    </row>
    <row r="35" spans="1:11" ht="15.75" x14ac:dyDescent="0.25">
      <c r="A35" s="16">
        <v>32</v>
      </c>
      <c r="B35" s="3" t="s">
        <v>55</v>
      </c>
      <c r="C35" s="2">
        <v>60</v>
      </c>
      <c r="D35" s="21">
        <v>75</v>
      </c>
      <c r="E35" s="22">
        <v>85</v>
      </c>
      <c r="G35" s="16">
        <v>32</v>
      </c>
      <c r="H35" s="3" t="s">
        <v>55</v>
      </c>
      <c r="I35" s="2">
        <f t="shared" si="0"/>
        <v>12</v>
      </c>
      <c r="J35" s="12">
        <f t="shared" si="1"/>
        <v>30</v>
      </c>
      <c r="K35" s="12">
        <v>41</v>
      </c>
    </row>
    <row r="36" spans="1:11" ht="15.75" x14ac:dyDescent="0.25">
      <c r="A36" s="16">
        <v>33</v>
      </c>
      <c r="B36" s="3" t="s">
        <v>56</v>
      </c>
      <c r="C36" s="21">
        <v>90</v>
      </c>
      <c r="D36" s="21">
        <v>95</v>
      </c>
      <c r="E36" s="22">
        <v>100</v>
      </c>
      <c r="G36" s="16">
        <v>33</v>
      </c>
      <c r="H36" s="3" t="s">
        <v>56</v>
      </c>
      <c r="I36" s="2">
        <f t="shared" si="0"/>
        <v>18</v>
      </c>
      <c r="J36" s="12">
        <f t="shared" si="1"/>
        <v>38</v>
      </c>
      <c r="K36" s="12">
        <v>48</v>
      </c>
    </row>
    <row r="37" spans="1:11" ht="15.75" x14ac:dyDescent="0.25">
      <c r="A37" s="16">
        <v>34</v>
      </c>
      <c r="B37" s="3" t="s">
        <v>57</v>
      </c>
      <c r="C37" s="2">
        <v>50</v>
      </c>
      <c r="D37" s="2">
        <v>65</v>
      </c>
      <c r="E37" s="22">
        <v>95</v>
      </c>
      <c r="G37" s="16">
        <v>34</v>
      </c>
      <c r="H37" s="3" t="s">
        <v>57</v>
      </c>
      <c r="I37" s="2">
        <f t="shared" si="0"/>
        <v>10</v>
      </c>
      <c r="J37" s="12">
        <f t="shared" si="1"/>
        <v>26</v>
      </c>
      <c r="K37" s="12">
        <f>(E37/5)*2</f>
        <v>38</v>
      </c>
    </row>
    <row r="38" spans="1:11" ht="15.75" x14ac:dyDescent="0.25">
      <c r="A38" s="16">
        <v>35</v>
      </c>
      <c r="B38" s="3" t="s">
        <v>58</v>
      </c>
      <c r="C38" s="2">
        <v>55</v>
      </c>
      <c r="D38" s="21">
        <v>80</v>
      </c>
      <c r="E38" s="22">
        <v>85</v>
      </c>
      <c r="G38" s="16">
        <v>35</v>
      </c>
      <c r="H38" s="3" t="s">
        <v>58</v>
      </c>
      <c r="I38" s="2">
        <f t="shared" si="0"/>
        <v>11</v>
      </c>
      <c r="J38" s="12">
        <f t="shared" si="1"/>
        <v>32</v>
      </c>
      <c r="K38" s="12">
        <v>45</v>
      </c>
    </row>
    <row r="39" spans="1:11" ht="15.75" x14ac:dyDescent="0.25">
      <c r="A39" s="16">
        <v>36</v>
      </c>
      <c r="B39" s="3" t="s">
        <v>59</v>
      </c>
      <c r="C39" s="2">
        <v>50</v>
      </c>
      <c r="D39" s="21">
        <v>75</v>
      </c>
      <c r="E39" s="22">
        <v>90</v>
      </c>
      <c r="G39" s="16">
        <v>36</v>
      </c>
      <c r="H39" s="3" t="s">
        <v>59</v>
      </c>
      <c r="I39" s="2">
        <f t="shared" si="0"/>
        <v>10</v>
      </c>
      <c r="J39" s="12">
        <f t="shared" si="1"/>
        <v>30</v>
      </c>
      <c r="K39" s="12">
        <v>42</v>
      </c>
    </row>
    <row r="40" spans="1:11" ht="15.75" x14ac:dyDescent="0.25">
      <c r="A40" s="16">
        <v>37</v>
      </c>
      <c r="B40" s="3" t="s">
        <v>60</v>
      </c>
      <c r="C40" s="21">
        <v>85</v>
      </c>
      <c r="D40" s="21">
        <v>95</v>
      </c>
      <c r="E40" s="22">
        <v>95</v>
      </c>
      <c r="G40" s="16">
        <v>37</v>
      </c>
      <c r="H40" s="3" t="s">
        <v>60</v>
      </c>
      <c r="I40" s="2">
        <f t="shared" si="0"/>
        <v>17</v>
      </c>
      <c r="J40" s="12">
        <f t="shared" si="1"/>
        <v>38</v>
      </c>
      <c r="K40" s="12">
        <f>(E40/5)*2</f>
        <v>38</v>
      </c>
    </row>
    <row r="41" spans="1:11" ht="15.75" x14ac:dyDescent="0.25">
      <c r="A41" s="16">
        <v>38</v>
      </c>
      <c r="B41" s="3" t="s">
        <v>61</v>
      </c>
      <c r="C41" s="2">
        <v>55</v>
      </c>
      <c r="D41" s="2">
        <v>65</v>
      </c>
      <c r="E41" s="22">
        <v>95</v>
      </c>
      <c r="G41" s="16">
        <v>38</v>
      </c>
      <c r="H41" s="3" t="s">
        <v>61</v>
      </c>
      <c r="I41" s="2">
        <f t="shared" si="0"/>
        <v>11</v>
      </c>
      <c r="J41" s="12">
        <f t="shared" si="1"/>
        <v>26</v>
      </c>
      <c r="K41" s="12">
        <f>(E41/5)*2</f>
        <v>38</v>
      </c>
    </row>
    <row r="42" spans="1:11" ht="15.75" x14ac:dyDescent="0.25">
      <c r="A42" s="37" t="s">
        <v>5</v>
      </c>
      <c r="B42" s="38"/>
      <c r="C42" s="2">
        <f>SUM(C4:C41)</f>
        <v>1950</v>
      </c>
      <c r="D42" s="2">
        <f>SUM(D4:D41)</f>
        <v>2520</v>
      </c>
      <c r="E42" s="16">
        <f>SUM(E4:E41)</f>
        <v>3165</v>
      </c>
      <c r="G42" s="37" t="s">
        <v>5</v>
      </c>
      <c r="H42" s="38"/>
      <c r="I42" s="2">
        <f>SUM(I4:I41)</f>
        <v>390</v>
      </c>
      <c r="J42" s="12">
        <f>SUM(J4:J41)</f>
        <v>984</v>
      </c>
      <c r="K42" s="12">
        <f>SUM(K4:K41)</f>
        <v>1418</v>
      </c>
    </row>
    <row r="43" spans="1:11" ht="15.75" x14ac:dyDescent="0.25">
      <c r="A43" s="37" t="s">
        <v>6</v>
      </c>
      <c r="B43" s="38"/>
      <c r="C43" s="13">
        <f>AVERAGE(C42/38)</f>
        <v>51.315789473684212</v>
      </c>
      <c r="D43" s="13">
        <f>AVERAGE(D42/38)</f>
        <v>66.315789473684205</v>
      </c>
      <c r="E43" s="18">
        <f>AVERAGE(E42/38)</f>
        <v>83.28947368421052</v>
      </c>
      <c r="G43" s="37" t="s">
        <v>6</v>
      </c>
      <c r="H43" s="38"/>
      <c r="I43" s="13">
        <f>AVERAGE(I42/38)</f>
        <v>10.263157894736842</v>
      </c>
      <c r="J43" s="34">
        <f>AVERAGE(J4:J41)</f>
        <v>25.894736842105264</v>
      </c>
      <c r="K43" s="34">
        <f>AVERAGE(K4:K41)</f>
        <v>37.315789473684212</v>
      </c>
    </row>
    <row r="44" spans="1:11" ht="15.75" x14ac:dyDescent="0.25">
      <c r="A44" s="37" t="s">
        <v>7</v>
      </c>
      <c r="B44" s="38"/>
      <c r="C44" s="4">
        <f>(5/38)*100%</f>
        <v>0.13157894736842105</v>
      </c>
      <c r="D44" s="4">
        <f>(17/38)*100%</f>
        <v>0.44736842105263158</v>
      </c>
      <c r="E44" s="20">
        <f>(31/38)*100%</f>
        <v>0.81578947368421051</v>
      </c>
      <c r="G44" s="37" t="s">
        <v>7</v>
      </c>
      <c r="H44" s="38"/>
      <c r="I44" s="24">
        <f>(5/38)*100%</f>
        <v>0.13157894736842105</v>
      </c>
      <c r="J44" s="35">
        <f>(26/38)*100%</f>
        <v>0.68421052631578949</v>
      </c>
      <c r="K44" s="35">
        <f>(31/38)*100%</f>
        <v>0.81578947368421051</v>
      </c>
    </row>
    <row r="45" spans="1:11" x14ac:dyDescent="0.25">
      <c r="B45" t="s">
        <v>8</v>
      </c>
      <c r="C45">
        <f>MAX(C4:C41)</f>
        <v>90</v>
      </c>
      <c r="D45">
        <f>MAX(D4:D41)</f>
        <v>95</v>
      </c>
      <c r="E45" s="19">
        <f>MAX(E4:E41)</f>
        <v>100</v>
      </c>
      <c r="G45" s="19"/>
      <c r="H45" t="s">
        <v>8</v>
      </c>
      <c r="I45">
        <f>MAX(I4:I41)</f>
        <v>18</v>
      </c>
      <c r="J45">
        <f>MAX(J4:J41)</f>
        <v>38</v>
      </c>
      <c r="K45" s="19">
        <f>MAX(K4:K41)</f>
        <v>48</v>
      </c>
    </row>
    <row r="46" spans="1:11" x14ac:dyDescent="0.25">
      <c r="B46" t="s">
        <v>9</v>
      </c>
      <c r="C46">
        <f>MIN(C4:C41)</f>
        <v>15</v>
      </c>
      <c r="D46">
        <f>MIN(D4:D41)</f>
        <v>20</v>
      </c>
      <c r="E46" s="19">
        <f>MIN(E4:E41)</f>
        <v>65</v>
      </c>
      <c r="G46" s="19"/>
      <c r="H46" t="s">
        <v>9</v>
      </c>
      <c r="I46">
        <f>MIN(I4:I41)</f>
        <v>3</v>
      </c>
      <c r="J46">
        <f>MIN(J4:J41)</f>
        <v>8</v>
      </c>
      <c r="K46" s="19">
        <f>MIN(K4:K41)</f>
        <v>18</v>
      </c>
    </row>
  </sheetData>
  <mergeCells count="7">
    <mergeCell ref="A42:B42"/>
    <mergeCell ref="A43:B43"/>
    <mergeCell ref="A1:E1"/>
    <mergeCell ref="A44:B44"/>
    <mergeCell ref="G42:H42"/>
    <mergeCell ref="G43:H43"/>
    <mergeCell ref="G44:H44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87E7-BA8E-4A47-B34D-85112DDD490C}">
  <dimension ref="A1:K47"/>
  <sheetViews>
    <sheetView topLeftCell="B1" zoomScale="90" zoomScaleNormal="90" workbookViewId="0">
      <selection activeCell="F18" sqref="F18"/>
    </sheetView>
  </sheetViews>
  <sheetFormatPr defaultRowHeight="15" x14ac:dyDescent="0.25"/>
  <cols>
    <col min="1" max="1" width="6.5703125" style="15" customWidth="1"/>
    <col min="2" max="2" width="27.28515625" customWidth="1"/>
    <col min="3" max="3" width="17" style="15" customWidth="1"/>
    <col min="4" max="4" width="27.5703125" style="15" customWidth="1"/>
    <col min="5" max="5" width="15.85546875" style="15" customWidth="1"/>
    <col min="6" max="6" width="8.7109375" customWidth="1"/>
    <col min="7" max="7" width="6.140625" style="15" customWidth="1"/>
    <col min="8" max="8" width="26.42578125" customWidth="1"/>
    <col min="9" max="9" width="23.42578125" style="15" customWidth="1"/>
    <col min="10" max="10" width="25.5703125" style="15" customWidth="1"/>
    <col min="11" max="11" width="18.140625" style="15" customWidth="1"/>
  </cols>
  <sheetData>
    <row r="1" spans="1:11" ht="15.75" x14ac:dyDescent="0.25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x14ac:dyDescent="0.25">
      <c r="A3" s="10"/>
      <c r="B3" s="40" t="s">
        <v>63</v>
      </c>
      <c r="C3" s="40"/>
      <c r="D3" s="40"/>
      <c r="E3" s="40"/>
      <c r="F3" s="10" t="s">
        <v>65</v>
      </c>
      <c r="G3" s="40" t="s">
        <v>142</v>
      </c>
      <c r="H3" s="40"/>
      <c r="I3" s="40"/>
      <c r="J3" s="40"/>
      <c r="K3" s="40"/>
    </row>
    <row r="4" spans="1:11" s="26" customFormat="1" ht="37.5" x14ac:dyDescent="0.3">
      <c r="A4" s="30" t="s">
        <v>0</v>
      </c>
      <c r="B4" s="103" t="s">
        <v>1</v>
      </c>
      <c r="C4" s="103" t="s">
        <v>2</v>
      </c>
      <c r="D4" s="103" t="s">
        <v>3</v>
      </c>
      <c r="E4" s="103" t="s">
        <v>10</v>
      </c>
      <c r="G4" s="32" t="s">
        <v>0</v>
      </c>
      <c r="H4" s="32" t="s">
        <v>1</v>
      </c>
      <c r="I4" s="32" t="s">
        <v>143</v>
      </c>
      <c r="J4" s="32" t="s">
        <v>144</v>
      </c>
      <c r="K4" s="32" t="s">
        <v>10</v>
      </c>
    </row>
    <row r="5" spans="1:11" ht="15.75" x14ac:dyDescent="0.25">
      <c r="A5" s="2">
        <v>1</v>
      </c>
      <c r="B5" s="3" t="s">
        <v>24</v>
      </c>
      <c r="C5" s="2">
        <v>55</v>
      </c>
      <c r="D5" s="2">
        <v>65</v>
      </c>
      <c r="E5" s="2">
        <f>D5-C5</f>
        <v>10</v>
      </c>
      <c r="G5" s="2">
        <v>1</v>
      </c>
      <c r="H5" s="3" t="s">
        <v>24</v>
      </c>
      <c r="I5" s="2">
        <f>(C5/5)*1</f>
        <v>11</v>
      </c>
      <c r="J5" s="33">
        <f t="shared" ref="J5:J10" si="0">(D5/5)*2</f>
        <v>26</v>
      </c>
      <c r="K5" s="2">
        <f>J5-I5</f>
        <v>15</v>
      </c>
    </row>
    <row r="6" spans="1:11" ht="15.75" x14ac:dyDescent="0.25">
      <c r="A6" s="2">
        <v>2</v>
      </c>
      <c r="B6" s="3" t="s">
        <v>25</v>
      </c>
      <c r="C6" s="2">
        <v>40</v>
      </c>
      <c r="D6" s="2">
        <v>50</v>
      </c>
      <c r="E6" s="2">
        <f t="shared" ref="E6:E42" si="1">D6-C6</f>
        <v>10</v>
      </c>
      <c r="G6" s="2">
        <v>2</v>
      </c>
      <c r="H6" s="3" t="s">
        <v>25</v>
      </c>
      <c r="I6" s="2">
        <f t="shared" ref="I6:I42" si="2">C6/5</f>
        <v>8</v>
      </c>
      <c r="J6" s="12">
        <f t="shared" si="0"/>
        <v>20</v>
      </c>
      <c r="K6" s="2">
        <f t="shared" ref="K6:K42" si="3">J6-I6</f>
        <v>12</v>
      </c>
    </row>
    <row r="7" spans="1:11" ht="15.75" x14ac:dyDescent="0.25">
      <c r="A7" s="2">
        <v>3</v>
      </c>
      <c r="B7" s="3" t="s">
        <v>26</v>
      </c>
      <c r="C7" s="2">
        <v>50</v>
      </c>
      <c r="D7" s="21">
        <v>75</v>
      </c>
      <c r="E7" s="2">
        <f t="shared" si="1"/>
        <v>25</v>
      </c>
      <c r="G7" s="2">
        <v>3</v>
      </c>
      <c r="H7" s="3" t="s">
        <v>26</v>
      </c>
      <c r="I7" s="2">
        <f t="shared" si="2"/>
        <v>10</v>
      </c>
      <c r="J7" s="33">
        <f t="shared" si="0"/>
        <v>30</v>
      </c>
      <c r="K7" s="2">
        <f t="shared" si="3"/>
        <v>20</v>
      </c>
    </row>
    <row r="8" spans="1:11" ht="15.75" x14ac:dyDescent="0.25">
      <c r="A8" s="2">
        <v>4</v>
      </c>
      <c r="B8" s="3" t="s">
        <v>27</v>
      </c>
      <c r="C8" s="2">
        <v>65</v>
      </c>
      <c r="D8" s="21">
        <v>85</v>
      </c>
      <c r="E8" s="2">
        <f t="shared" si="1"/>
        <v>20</v>
      </c>
      <c r="G8" s="2">
        <v>4</v>
      </c>
      <c r="H8" s="3" t="s">
        <v>27</v>
      </c>
      <c r="I8" s="2">
        <f t="shared" si="2"/>
        <v>13</v>
      </c>
      <c r="J8" s="33">
        <f t="shared" si="0"/>
        <v>34</v>
      </c>
      <c r="K8" s="2">
        <f t="shared" si="3"/>
        <v>21</v>
      </c>
    </row>
    <row r="9" spans="1:11" ht="15.75" x14ac:dyDescent="0.25">
      <c r="A9" s="2">
        <v>5</v>
      </c>
      <c r="B9" s="3" t="s">
        <v>28</v>
      </c>
      <c r="C9" s="2">
        <v>15</v>
      </c>
      <c r="D9" s="2">
        <v>20</v>
      </c>
      <c r="E9" s="2">
        <f t="shared" si="1"/>
        <v>5</v>
      </c>
      <c r="G9" s="2">
        <v>5</v>
      </c>
      <c r="H9" s="3" t="s">
        <v>28</v>
      </c>
      <c r="I9" s="2">
        <f t="shared" si="2"/>
        <v>3</v>
      </c>
      <c r="J9" s="12">
        <f t="shared" si="0"/>
        <v>8</v>
      </c>
      <c r="K9" s="23">
        <f t="shared" si="3"/>
        <v>5</v>
      </c>
    </row>
    <row r="10" spans="1:11" ht="15.75" x14ac:dyDescent="0.25">
      <c r="A10" s="2">
        <v>6</v>
      </c>
      <c r="B10" s="3" t="s">
        <v>29</v>
      </c>
      <c r="C10" s="2">
        <v>25</v>
      </c>
      <c r="D10" s="2">
        <v>45</v>
      </c>
      <c r="E10" s="12">
        <f t="shared" si="1"/>
        <v>20</v>
      </c>
      <c r="G10" s="2">
        <v>6</v>
      </c>
      <c r="H10" s="3" t="s">
        <v>29</v>
      </c>
      <c r="I10" s="2">
        <f t="shared" si="2"/>
        <v>5</v>
      </c>
      <c r="J10" s="12">
        <f t="shared" si="0"/>
        <v>18</v>
      </c>
      <c r="K10" s="12">
        <f t="shared" si="3"/>
        <v>13</v>
      </c>
    </row>
    <row r="11" spans="1:11" ht="15.75" x14ac:dyDescent="0.25">
      <c r="A11" s="2">
        <v>7</v>
      </c>
      <c r="B11" s="3" t="s">
        <v>30</v>
      </c>
      <c r="C11" s="2">
        <v>55</v>
      </c>
      <c r="D11" s="2">
        <v>55</v>
      </c>
      <c r="E11" s="23">
        <f t="shared" si="1"/>
        <v>0</v>
      </c>
      <c r="G11" s="2">
        <v>7</v>
      </c>
      <c r="H11" s="3" t="s">
        <v>30</v>
      </c>
      <c r="I11" s="2">
        <f t="shared" si="2"/>
        <v>11</v>
      </c>
      <c r="J11" s="12">
        <v>11</v>
      </c>
      <c r="K11" s="23">
        <f t="shared" si="3"/>
        <v>0</v>
      </c>
    </row>
    <row r="12" spans="1:11" ht="15.75" x14ac:dyDescent="0.25">
      <c r="A12" s="2">
        <v>8</v>
      </c>
      <c r="B12" s="3" t="s">
        <v>31</v>
      </c>
      <c r="C12" s="2">
        <v>60</v>
      </c>
      <c r="D12" s="2">
        <v>65</v>
      </c>
      <c r="E12" s="2">
        <f t="shared" si="1"/>
        <v>5</v>
      </c>
      <c r="G12" s="2">
        <v>8</v>
      </c>
      <c r="H12" s="3" t="s">
        <v>31</v>
      </c>
      <c r="I12" s="2">
        <f t="shared" si="2"/>
        <v>12</v>
      </c>
      <c r="J12" s="33">
        <f>(D12/5)*2</f>
        <v>26</v>
      </c>
      <c r="K12" s="2">
        <f t="shared" si="3"/>
        <v>14</v>
      </c>
    </row>
    <row r="13" spans="1:11" ht="15.75" x14ac:dyDescent="0.25">
      <c r="A13" s="2">
        <v>9</v>
      </c>
      <c r="B13" s="3" t="s">
        <v>32</v>
      </c>
      <c r="C13" s="21">
        <v>75</v>
      </c>
      <c r="D13" s="21">
        <v>80</v>
      </c>
      <c r="E13" s="2">
        <f t="shared" si="1"/>
        <v>5</v>
      </c>
      <c r="G13" s="2">
        <v>9</v>
      </c>
      <c r="H13" s="3" t="s">
        <v>32</v>
      </c>
      <c r="I13" s="2">
        <f t="shared" si="2"/>
        <v>15</v>
      </c>
      <c r="J13" s="33">
        <f>(D13/5)*2</f>
        <v>32</v>
      </c>
      <c r="K13" s="2">
        <f t="shared" si="3"/>
        <v>17</v>
      </c>
    </row>
    <row r="14" spans="1:11" ht="15.75" x14ac:dyDescent="0.25">
      <c r="A14" s="2">
        <v>10</v>
      </c>
      <c r="B14" s="3" t="s">
        <v>33</v>
      </c>
      <c r="C14" s="2">
        <v>65</v>
      </c>
      <c r="D14" s="2">
        <v>65</v>
      </c>
      <c r="E14" s="23">
        <f t="shared" si="1"/>
        <v>0</v>
      </c>
      <c r="G14" s="2">
        <v>10</v>
      </c>
      <c r="H14" s="3" t="s">
        <v>33</v>
      </c>
      <c r="I14" s="2">
        <f t="shared" si="2"/>
        <v>13</v>
      </c>
      <c r="J14" s="12">
        <v>13</v>
      </c>
      <c r="K14" s="23">
        <f t="shared" si="3"/>
        <v>0</v>
      </c>
    </row>
    <row r="15" spans="1:11" ht="15.75" x14ac:dyDescent="0.25">
      <c r="A15" s="2">
        <v>11</v>
      </c>
      <c r="B15" s="3" t="s">
        <v>34</v>
      </c>
      <c r="C15" s="2">
        <v>45</v>
      </c>
      <c r="D15" s="2">
        <v>50</v>
      </c>
      <c r="E15" s="2">
        <f t="shared" si="1"/>
        <v>5</v>
      </c>
      <c r="G15" s="2">
        <v>11</v>
      </c>
      <c r="H15" s="3" t="s">
        <v>34</v>
      </c>
      <c r="I15" s="2">
        <f t="shared" si="2"/>
        <v>9</v>
      </c>
      <c r="J15" s="12">
        <f t="shared" ref="J15:J42" si="4">(D15/5)*2</f>
        <v>20</v>
      </c>
      <c r="K15" s="2">
        <f t="shared" si="3"/>
        <v>11</v>
      </c>
    </row>
    <row r="16" spans="1:11" ht="15.75" x14ac:dyDescent="0.25">
      <c r="A16" s="2">
        <v>12</v>
      </c>
      <c r="B16" s="3" t="s">
        <v>35</v>
      </c>
      <c r="C16" s="2">
        <v>40</v>
      </c>
      <c r="D16" s="2">
        <v>65</v>
      </c>
      <c r="E16" s="2">
        <f t="shared" si="1"/>
        <v>25</v>
      </c>
      <c r="G16" s="2">
        <v>12</v>
      </c>
      <c r="H16" s="3" t="s">
        <v>35</v>
      </c>
      <c r="I16" s="2">
        <f t="shared" si="2"/>
        <v>8</v>
      </c>
      <c r="J16" s="33">
        <f t="shared" si="4"/>
        <v>26</v>
      </c>
      <c r="K16" s="2">
        <f t="shared" si="3"/>
        <v>18</v>
      </c>
    </row>
    <row r="17" spans="1:11" ht="15.75" x14ac:dyDescent="0.25">
      <c r="A17" s="2">
        <v>13</v>
      </c>
      <c r="B17" s="3" t="s">
        <v>36</v>
      </c>
      <c r="C17" s="2">
        <v>35</v>
      </c>
      <c r="D17" s="2">
        <v>50</v>
      </c>
      <c r="E17" s="2">
        <f t="shared" si="1"/>
        <v>15</v>
      </c>
      <c r="G17" s="2">
        <v>13</v>
      </c>
      <c r="H17" s="3" t="s">
        <v>36</v>
      </c>
      <c r="I17" s="2">
        <f t="shared" si="2"/>
        <v>7</v>
      </c>
      <c r="J17" s="12">
        <f t="shared" si="4"/>
        <v>20</v>
      </c>
      <c r="K17" s="12">
        <f t="shared" si="3"/>
        <v>13</v>
      </c>
    </row>
    <row r="18" spans="1:11" ht="15.75" x14ac:dyDescent="0.25">
      <c r="A18" s="2">
        <v>14</v>
      </c>
      <c r="B18" s="3" t="s">
        <v>37</v>
      </c>
      <c r="C18" s="2">
        <v>55</v>
      </c>
      <c r="D18" s="2">
        <v>65</v>
      </c>
      <c r="E18" s="2">
        <f t="shared" si="1"/>
        <v>10</v>
      </c>
      <c r="G18" s="2">
        <v>14</v>
      </c>
      <c r="H18" s="3" t="s">
        <v>37</v>
      </c>
      <c r="I18" s="2">
        <f t="shared" si="2"/>
        <v>11</v>
      </c>
      <c r="J18" s="33">
        <f t="shared" si="4"/>
        <v>26</v>
      </c>
      <c r="K18" s="12">
        <f t="shared" si="3"/>
        <v>15</v>
      </c>
    </row>
    <row r="19" spans="1:11" ht="15.75" x14ac:dyDescent="0.25">
      <c r="A19" s="2">
        <v>15</v>
      </c>
      <c r="B19" s="3" t="s">
        <v>38</v>
      </c>
      <c r="C19" s="2">
        <v>50</v>
      </c>
      <c r="D19" s="2">
        <v>65</v>
      </c>
      <c r="E19" s="2">
        <f t="shared" si="1"/>
        <v>15</v>
      </c>
      <c r="G19" s="2">
        <v>15</v>
      </c>
      <c r="H19" s="3" t="s">
        <v>38</v>
      </c>
      <c r="I19" s="2">
        <f t="shared" si="2"/>
        <v>10</v>
      </c>
      <c r="J19" s="33">
        <f t="shared" si="4"/>
        <v>26</v>
      </c>
      <c r="K19" s="12">
        <f t="shared" si="3"/>
        <v>16</v>
      </c>
    </row>
    <row r="20" spans="1:11" ht="15.75" x14ac:dyDescent="0.25">
      <c r="A20" s="2">
        <v>16</v>
      </c>
      <c r="B20" s="3" t="s">
        <v>39</v>
      </c>
      <c r="C20" s="2">
        <v>40</v>
      </c>
      <c r="D20" s="2">
        <v>50</v>
      </c>
      <c r="E20" s="2">
        <f t="shared" si="1"/>
        <v>10</v>
      </c>
      <c r="G20" s="2">
        <v>16</v>
      </c>
      <c r="H20" s="3" t="s">
        <v>39</v>
      </c>
      <c r="I20" s="2">
        <f t="shared" si="2"/>
        <v>8</v>
      </c>
      <c r="J20" s="12">
        <f t="shared" si="4"/>
        <v>20</v>
      </c>
      <c r="K20" s="12">
        <f t="shared" si="3"/>
        <v>12</v>
      </c>
    </row>
    <row r="21" spans="1:11" ht="15.75" x14ac:dyDescent="0.25">
      <c r="A21" s="2">
        <v>17</v>
      </c>
      <c r="B21" s="3" t="s">
        <v>40</v>
      </c>
      <c r="C21" s="21">
        <v>85</v>
      </c>
      <c r="D21" s="21">
        <v>95</v>
      </c>
      <c r="E21" s="12">
        <f t="shared" si="1"/>
        <v>10</v>
      </c>
      <c r="G21" s="2">
        <v>17</v>
      </c>
      <c r="H21" s="3" t="s">
        <v>40</v>
      </c>
      <c r="I21" s="2">
        <f t="shared" si="2"/>
        <v>17</v>
      </c>
      <c r="J21" s="33">
        <f t="shared" si="4"/>
        <v>38</v>
      </c>
      <c r="K21" s="12">
        <f t="shared" si="3"/>
        <v>21</v>
      </c>
    </row>
    <row r="22" spans="1:11" ht="15.75" x14ac:dyDescent="0.25">
      <c r="A22" s="2">
        <v>18</v>
      </c>
      <c r="B22" s="3" t="s">
        <v>41</v>
      </c>
      <c r="C22" s="2">
        <v>45</v>
      </c>
      <c r="D22" s="21">
        <v>85</v>
      </c>
      <c r="E22" s="2">
        <f t="shared" si="1"/>
        <v>40</v>
      </c>
      <c r="G22" s="2">
        <v>18</v>
      </c>
      <c r="H22" s="3" t="s">
        <v>41</v>
      </c>
      <c r="I22" s="2">
        <f t="shared" si="2"/>
        <v>9</v>
      </c>
      <c r="J22" s="33">
        <f t="shared" si="4"/>
        <v>34</v>
      </c>
      <c r="K22" s="12">
        <f t="shared" si="3"/>
        <v>25</v>
      </c>
    </row>
    <row r="23" spans="1:11" ht="15.75" x14ac:dyDescent="0.25">
      <c r="A23" s="2">
        <v>19</v>
      </c>
      <c r="B23" s="3" t="s">
        <v>42</v>
      </c>
      <c r="C23" s="2">
        <v>20</v>
      </c>
      <c r="D23" s="2">
        <v>65</v>
      </c>
      <c r="E23" s="2">
        <f t="shared" si="1"/>
        <v>45</v>
      </c>
      <c r="G23" s="2">
        <v>19</v>
      </c>
      <c r="H23" s="3" t="s">
        <v>42</v>
      </c>
      <c r="I23" s="2">
        <f t="shared" si="2"/>
        <v>4</v>
      </c>
      <c r="J23" s="33">
        <f t="shared" si="4"/>
        <v>26</v>
      </c>
      <c r="K23" s="12">
        <f t="shared" si="3"/>
        <v>22</v>
      </c>
    </row>
    <row r="24" spans="1:11" ht="15.75" x14ac:dyDescent="0.25">
      <c r="A24" s="2">
        <v>20</v>
      </c>
      <c r="B24" s="3" t="s">
        <v>43</v>
      </c>
      <c r="C24" s="2">
        <v>60</v>
      </c>
      <c r="D24" s="21">
        <v>75</v>
      </c>
      <c r="E24" s="2">
        <f t="shared" si="1"/>
        <v>15</v>
      </c>
      <c r="G24" s="2">
        <v>20</v>
      </c>
      <c r="H24" s="3" t="s">
        <v>43</v>
      </c>
      <c r="I24" s="2">
        <f t="shared" si="2"/>
        <v>12</v>
      </c>
      <c r="J24" s="33">
        <f t="shared" si="4"/>
        <v>30</v>
      </c>
      <c r="K24" s="12">
        <f t="shared" si="3"/>
        <v>18</v>
      </c>
    </row>
    <row r="25" spans="1:11" ht="15.75" x14ac:dyDescent="0.25">
      <c r="A25" s="2">
        <v>21</v>
      </c>
      <c r="B25" s="3" t="s">
        <v>44</v>
      </c>
      <c r="C25" s="2">
        <v>25</v>
      </c>
      <c r="D25" s="2">
        <v>35</v>
      </c>
      <c r="E25" s="2">
        <f t="shared" si="1"/>
        <v>10</v>
      </c>
      <c r="G25" s="2">
        <v>21</v>
      </c>
      <c r="H25" s="3" t="s">
        <v>44</v>
      </c>
      <c r="I25" s="2">
        <f t="shared" si="2"/>
        <v>5</v>
      </c>
      <c r="J25" s="12">
        <f t="shared" si="4"/>
        <v>14</v>
      </c>
      <c r="K25" s="23">
        <f t="shared" si="3"/>
        <v>9</v>
      </c>
    </row>
    <row r="26" spans="1:11" ht="15.75" x14ac:dyDescent="0.25">
      <c r="A26" s="2">
        <v>22</v>
      </c>
      <c r="B26" s="3" t="s">
        <v>45</v>
      </c>
      <c r="C26" s="2">
        <v>55</v>
      </c>
      <c r="D26" s="2">
        <v>65</v>
      </c>
      <c r="E26" s="2">
        <f t="shared" si="1"/>
        <v>10</v>
      </c>
      <c r="G26" s="2">
        <v>22</v>
      </c>
      <c r="H26" s="3" t="s">
        <v>45</v>
      </c>
      <c r="I26" s="2">
        <f t="shared" si="2"/>
        <v>11</v>
      </c>
      <c r="J26" s="33">
        <f t="shared" si="4"/>
        <v>26</v>
      </c>
      <c r="K26" s="12">
        <f t="shared" si="3"/>
        <v>15</v>
      </c>
    </row>
    <row r="27" spans="1:11" ht="15.75" x14ac:dyDescent="0.25">
      <c r="A27" s="2">
        <v>23</v>
      </c>
      <c r="B27" s="3" t="s">
        <v>46</v>
      </c>
      <c r="C27" s="2">
        <v>60</v>
      </c>
      <c r="D27" s="21">
        <v>80</v>
      </c>
      <c r="E27" s="12">
        <f t="shared" si="1"/>
        <v>20</v>
      </c>
      <c r="G27" s="2">
        <v>23</v>
      </c>
      <c r="H27" s="3" t="s">
        <v>46</v>
      </c>
      <c r="I27" s="2">
        <f t="shared" si="2"/>
        <v>12</v>
      </c>
      <c r="J27" s="33">
        <f t="shared" si="4"/>
        <v>32</v>
      </c>
      <c r="K27" s="12">
        <f t="shared" si="3"/>
        <v>20</v>
      </c>
    </row>
    <row r="28" spans="1:11" ht="15.75" x14ac:dyDescent="0.25">
      <c r="A28" s="2">
        <v>24</v>
      </c>
      <c r="B28" s="3" t="s">
        <v>47</v>
      </c>
      <c r="C28" s="2">
        <v>15</v>
      </c>
      <c r="D28" s="2">
        <v>35</v>
      </c>
      <c r="E28" s="2">
        <f t="shared" si="1"/>
        <v>20</v>
      </c>
      <c r="G28" s="2">
        <v>24</v>
      </c>
      <c r="H28" s="3" t="s">
        <v>47</v>
      </c>
      <c r="I28" s="2">
        <f t="shared" si="2"/>
        <v>3</v>
      </c>
      <c r="J28" s="12">
        <f t="shared" si="4"/>
        <v>14</v>
      </c>
      <c r="K28" s="12">
        <f t="shared" si="3"/>
        <v>11</v>
      </c>
    </row>
    <row r="29" spans="1:11" ht="15.75" x14ac:dyDescent="0.25">
      <c r="A29" s="2">
        <v>25</v>
      </c>
      <c r="B29" s="3" t="s">
        <v>48</v>
      </c>
      <c r="C29" s="2">
        <v>55</v>
      </c>
      <c r="D29" s="21">
        <v>80</v>
      </c>
      <c r="E29" s="2">
        <f t="shared" si="1"/>
        <v>25</v>
      </c>
      <c r="G29" s="2">
        <v>25</v>
      </c>
      <c r="H29" s="3" t="s">
        <v>48</v>
      </c>
      <c r="I29" s="2">
        <f t="shared" si="2"/>
        <v>11</v>
      </c>
      <c r="J29" s="33">
        <f t="shared" si="4"/>
        <v>32</v>
      </c>
      <c r="K29" s="12">
        <f t="shared" si="3"/>
        <v>21</v>
      </c>
    </row>
    <row r="30" spans="1:11" ht="15.75" x14ac:dyDescent="0.25">
      <c r="A30" s="2">
        <v>26</v>
      </c>
      <c r="B30" s="3" t="s">
        <v>49</v>
      </c>
      <c r="C30" s="2">
        <v>20</v>
      </c>
      <c r="D30" s="2">
        <v>35</v>
      </c>
      <c r="E30" s="12">
        <f t="shared" si="1"/>
        <v>15</v>
      </c>
      <c r="G30" s="2">
        <v>26</v>
      </c>
      <c r="H30" s="3" t="s">
        <v>49</v>
      </c>
      <c r="I30" s="2">
        <f t="shared" si="2"/>
        <v>4</v>
      </c>
      <c r="J30" s="12">
        <f t="shared" si="4"/>
        <v>14</v>
      </c>
      <c r="K30" s="12">
        <f t="shared" si="3"/>
        <v>10</v>
      </c>
    </row>
    <row r="31" spans="1:11" ht="15.75" x14ac:dyDescent="0.25">
      <c r="A31" s="2">
        <v>27</v>
      </c>
      <c r="B31" s="3" t="s">
        <v>50</v>
      </c>
      <c r="C31" s="2">
        <v>55</v>
      </c>
      <c r="D31" s="21">
        <v>80</v>
      </c>
      <c r="E31" s="2">
        <f t="shared" si="1"/>
        <v>25</v>
      </c>
      <c r="G31" s="2">
        <v>27</v>
      </c>
      <c r="H31" s="3" t="s">
        <v>50</v>
      </c>
      <c r="I31" s="2">
        <f t="shared" si="2"/>
        <v>11</v>
      </c>
      <c r="J31" s="33">
        <f t="shared" si="4"/>
        <v>32</v>
      </c>
      <c r="K31" s="12">
        <f t="shared" si="3"/>
        <v>21</v>
      </c>
    </row>
    <row r="32" spans="1:11" ht="15.75" x14ac:dyDescent="0.25">
      <c r="A32" s="2">
        <v>28</v>
      </c>
      <c r="B32" s="3" t="s">
        <v>51</v>
      </c>
      <c r="C32" s="2">
        <v>60</v>
      </c>
      <c r="D32" s="21">
        <v>75</v>
      </c>
      <c r="E32" s="2">
        <f t="shared" si="1"/>
        <v>15</v>
      </c>
      <c r="G32" s="2">
        <v>28</v>
      </c>
      <c r="H32" s="3" t="s">
        <v>51</v>
      </c>
      <c r="I32" s="2">
        <f t="shared" si="2"/>
        <v>12</v>
      </c>
      <c r="J32" s="33">
        <f t="shared" si="4"/>
        <v>30</v>
      </c>
      <c r="K32" s="12">
        <f t="shared" si="3"/>
        <v>18</v>
      </c>
    </row>
    <row r="33" spans="1:11" ht="15.75" x14ac:dyDescent="0.25">
      <c r="A33" s="2">
        <v>29</v>
      </c>
      <c r="B33" s="3" t="s">
        <v>52</v>
      </c>
      <c r="C33" s="21">
        <v>80</v>
      </c>
      <c r="D33" s="21">
        <v>95</v>
      </c>
      <c r="E33" s="2">
        <f t="shared" si="1"/>
        <v>15</v>
      </c>
      <c r="G33" s="2">
        <v>29</v>
      </c>
      <c r="H33" s="3" t="s">
        <v>52</v>
      </c>
      <c r="I33" s="2">
        <f t="shared" si="2"/>
        <v>16</v>
      </c>
      <c r="J33" s="33">
        <f t="shared" si="4"/>
        <v>38</v>
      </c>
      <c r="K33" s="12">
        <f t="shared" si="3"/>
        <v>22</v>
      </c>
    </row>
    <row r="34" spans="1:11" ht="15.75" x14ac:dyDescent="0.25">
      <c r="A34" s="2">
        <v>30</v>
      </c>
      <c r="B34" s="3" t="s">
        <v>53</v>
      </c>
      <c r="C34" s="2">
        <v>65</v>
      </c>
      <c r="D34" s="21">
        <v>80</v>
      </c>
      <c r="E34" s="2">
        <f t="shared" si="1"/>
        <v>15</v>
      </c>
      <c r="G34" s="2">
        <v>30</v>
      </c>
      <c r="H34" s="3" t="s">
        <v>53</v>
      </c>
      <c r="I34" s="2">
        <f t="shared" si="2"/>
        <v>13</v>
      </c>
      <c r="J34" s="33">
        <f t="shared" si="4"/>
        <v>32</v>
      </c>
      <c r="K34" s="12">
        <f t="shared" si="3"/>
        <v>19</v>
      </c>
    </row>
    <row r="35" spans="1:11" ht="15.75" x14ac:dyDescent="0.25">
      <c r="A35" s="2">
        <v>31</v>
      </c>
      <c r="B35" s="3" t="s">
        <v>54</v>
      </c>
      <c r="C35" s="2">
        <v>35</v>
      </c>
      <c r="D35" s="2">
        <v>40</v>
      </c>
      <c r="E35" s="2">
        <f t="shared" si="1"/>
        <v>5</v>
      </c>
      <c r="G35" s="2">
        <v>31</v>
      </c>
      <c r="H35" s="3" t="s">
        <v>54</v>
      </c>
      <c r="I35" s="2">
        <f t="shared" si="2"/>
        <v>7</v>
      </c>
      <c r="J35" s="12">
        <f t="shared" si="4"/>
        <v>16</v>
      </c>
      <c r="K35" s="23">
        <f t="shared" si="3"/>
        <v>9</v>
      </c>
    </row>
    <row r="36" spans="1:11" ht="15.75" x14ac:dyDescent="0.25">
      <c r="A36" s="2">
        <v>32</v>
      </c>
      <c r="B36" s="3" t="s">
        <v>55</v>
      </c>
      <c r="C36" s="2">
        <v>60</v>
      </c>
      <c r="D36" s="21">
        <v>75</v>
      </c>
      <c r="E36" s="2">
        <f t="shared" si="1"/>
        <v>15</v>
      </c>
      <c r="G36" s="2">
        <v>32</v>
      </c>
      <c r="H36" s="3" t="s">
        <v>55</v>
      </c>
      <c r="I36" s="2">
        <f t="shared" si="2"/>
        <v>12</v>
      </c>
      <c r="J36" s="33">
        <f t="shared" si="4"/>
        <v>30</v>
      </c>
      <c r="K36" s="2">
        <f t="shared" si="3"/>
        <v>18</v>
      </c>
    </row>
    <row r="37" spans="1:11" ht="15.75" x14ac:dyDescent="0.25">
      <c r="A37" s="2">
        <v>33</v>
      </c>
      <c r="B37" s="3" t="s">
        <v>56</v>
      </c>
      <c r="C37" s="21">
        <v>90</v>
      </c>
      <c r="D37" s="21">
        <v>95</v>
      </c>
      <c r="E37" s="2">
        <f t="shared" si="1"/>
        <v>5</v>
      </c>
      <c r="G37" s="2">
        <v>33</v>
      </c>
      <c r="H37" s="3" t="s">
        <v>56</v>
      </c>
      <c r="I37" s="2">
        <f t="shared" si="2"/>
        <v>18</v>
      </c>
      <c r="J37" s="33">
        <f t="shared" si="4"/>
        <v>38</v>
      </c>
      <c r="K37" s="2">
        <f t="shared" si="3"/>
        <v>20</v>
      </c>
    </row>
    <row r="38" spans="1:11" ht="15.75" x14ac:dyDescent="0.25">
      <c r="A38" s="2">
        <v>34</v>
      </c>
      <c r="B38" s="3" t="s">
        <v>57</v>
      </c>
      <c r="C38" s="2">
        <v>50</v>
      </c>
      <c r="D38" s="2">
        <v>65</v>
      </c>
      <c r="E38" s="2">
        <f t="shared" si="1"/>
        <v>15</v>
      </c>
      <c r="G38" s="2">
        <v>34</v>
      </c>
      <c r="H38" s="3" t="s">
        <v>57</v>
      </c>
      <c r="I38" s="2">
        <f t="shared" si="2"/>
        <v>10</v>
      </c>
      <c r="J38" s="33">
        <f t="shared" si="4"/>
        <v>26</v>
      </c>
      <c r="K38" s="2">
        <f t="shared" si="3"/>
        <v>16</v>
      </c>
    </row>
    <row r="39" spans="1:11" ht="15.75" x14ac:dyDescent="0.25">
      <c r="A39" s="2">
        <v>35</v>
      </c>
      <c r="B39" s="3" t="s">
        <v>58</v>
      </c>
      <c r="C39" s="2">
        <v>55</v>
      </c>
      <c r="D39" s="21">
        <v>80</v>
      </c>
      <c r="E39" s="2">
        <f t="shared" si="1"/>
        <v>25</v>
      </c>
      <c r="G39" s="2">
        <v>35</v>
      </c>
      <c r="H39" s="3" t="s">
        <v>58</v>
      </c>
      <c r="I39" s="2">
        <f t="shared" si="2"/>
        <v>11</v>
      </c>
      <c r="J39" s="33">
        <f t="shared" si="4"/>
        <v>32</v>
      </c>
      <c r="K39" s="2">
        <f t="shared" si="3"/>
        <v>21</v>
      </c>
    </row>
    <row r="40" spans="1:11" ht="15.75" x14ac:dyDescent="0.25">
      <c r="A40" s="2">
        <v>36</v>
      </c>
      <c r="B40" s="3" t="s">
        <v>59</v>
      </c>
      <c r="C40" s="2">
        <v>50</v>
      </c>
      <c r="D40" s="21">
        <v>75</v>
      </c>
      <c r="E40" s="2">
        <f t="shared" si="1"/>
        <v>25</v>
      </c>
      <c r="G40" s="2">
        <v>36</v>
      </c>
      <c r="H40" s="3" t="s">
        <v>59</v>
      </c>
      <c r="I40" s="2">
        <f t="shared" si="2"/>
        <v>10</v>
      </c>
      <c r="J40" s="33">
        <f t="shared" si="4"/>
        <v>30</v>
      </c>
      <c r="K40" s="2">
        <f t="shared" si="3"/>
        <v>20</v>
      </c>
    </row>
    <row r="41" spans="1:11" ht="15.75" x14ac:dyDescent="0.25">
      <c r="A41" s="2">
        <v>37</v>
      </c>
      <c r="B41" s="3" t="s">
        <v>60</v>
      </c>
      <c r="C41" s="21">
        <v>85</v>
      </c>
      <c r="D41" s="21">
        <v>95</v>
      </c>
      <c r="E41" s="2">
        <f t="shared" si="1"/>
        <v>10</v>
      </c>
      <c r="G41" s="2">
        <v>37</v>
      </c>
      <c r="H41" s="3" t="s">
        <v>60</v>
      </c>
      <c r="I41" s="2">
        <f t="shared" si="2"/>
        <v>17</v>
      </c>
      <c r="J41" s="33">
        <f t="shared" si="4"/>
        <v>38</v>
      </c>
      <c r="K41" s="2">
        <f t="shared" si="3"/>
        <v>21</v>
      </c>
    </row>
    <row r="42" spans="1:11" ht="15.75" x14ac:dyDescent="0.25">
      <c r="A42" s="2">
        <v>38</v>
      </c>
      <c r="B42" s="3" t="s">
        <v>61</v>
      </c>
      <c r="C42" s="2">
        <v>55</v>
      </c>
      <c r="D42" s="2">
        <v>65</v>
      </c>
      <c r="E42" s="2">
        <f t="shared" si="1"/>
        <v>10</v>
      </c>
      <c r="G42" s="2">
        <v>38</v>
      </c>
      <c r="H42" s="3" t="s">
        <v>61</v>
      </c>
      <c r="I42" s="2">
        <f t="shared" si="2"/>
        <v>11</v>
      </c>
      <c r="J42" s="33">
        <f t="shared" si="4"/>
        <v>26</v>
      </c>
      <c r="K42" s="2">
        <f t="shared" si="3"/>
        <v>15</v>
      </c>
    </row>
    <row r="43" spans="1:11" ht="15.75" x14ac:dyDescent="0.25">
      <c r="A43" s="37" t="s">
        <v>5</v>
      </c>
      <c r="B43" s="38"/>
      <c r="C43" s="2">
        <f>SUM(C5:C42)</f>
        <v>1950</v>
      </c>
      <c r="D43" s="2">
        <f>SUM(D5:D42)</f>
        <v>2520</v>
      </c>
      <c r="E43" s="2">
        <f>SUM(E5:E42)</f>
        <v>570</v>
      </c>
      <c r="G43" s="37" t="s">
        <v>5</v>
      </c>
      <c r="H43" s="38"/>
      <c r="I43" s="2">
        <f>SUM(I5:I42)</f>
        <v>390</v>
      </c>
      <c r="J43" s="2">
        <f>SUM(J5:J42)</f>
        <v>984</v>
      </c>
      <c r="K43" s="2">
        <f>SUM(K5:K42)</f>
        <v>594</v>
      </c>
    </row>
    <row r="44" spans="1:11" ht="15.75" x14ac:dyDescent="0.25">
      <c r="A44" s="37" t="s">
        <v>6</v>
      </c>
      <c r="B44" s="38"/>
      <c r="C44" s="13">
        <f>AVERAGE(C5:C42)</f>
        <v>51.315789473684212</v>
      </c>
      <c r="D44" s="13">
        <f>AVERAGE(D5:D42)</f>
        <v>66.315789473684205</v>
      </c>
      <c r="E44" s="13">
        <f>D44-C44</f>
        <v>14.999999999999993</v>
      </c>
      <c r="G44" s="37" t="s">
        <v>6</v>
      </c>
      <c r="H44" s="38"/>
      <c r="I44" s="13">
        <f>AVERAGE(I5:I42)</f>
        <v>10.263157894736842</v>
      </c>
      <c r="J44" s="13">
        <f>AVERAGE(J5:J42)</f>
        <v>25.894736842105264</v>
      </c>
      <c r="K44" s="13">
        <f>J44-I44</f>
        <v>15.631578947368421</v>
      </c>
    </row>
    <row r="45" spans="1:11" ht="15.75" x14ac:dyDescent="0.25">
      <c r="A45" s="37" t="s">
        <v>7</v>
      </c>
      <c r="B45" s="38"/>
      <c r="C45" s="24">
        <f>(5/38)*100%</f>
        <v>0.13157894736842105</v>
      </c>
      <c r="D45" s="24">
        <f>(17/38)*100%</f>
        <v>0.44736842105263158</v>
      </c>
      <c r="E45" s="24"/>
      <c r="G45" s="37" t="s">
        <v>7</v>
      </c>
      <c r="H45" s="38"/>
      <c r="I45" s="24">
        <f>(5/38)*100%</f>
        <v>0.13157894736842105</v>
      </c>
      <c r="J45" s="24">
        <f>(26/38)*100%</f>
        <v>0.68421052631578949</v>
      </c>
      <c r="K45" s="24"/>
    </row>
    <row r="46" spans="1:11" x14ac:dyDescent="0.25">
      <c r="B46" t="s">
        <v>8</v>
      </c>
      <c r="C46" s="15">
        <f>MAX(C5:C42)</f>
        <v>90</v>
      </c>
      <c r="D46" s="15">
        <f>MAX(D5:D42)</f>
        <v>95</v>
      </c>
      <c r="F46" t="s">
        <v>137</v>
      </c>
    </row>
    <row r="47" spans="1:11" x14ac:dyDescent="0.25">
      <c r="B47" t="s">
        <v>9</v>
      </c>
      <c r="C47" s="15">
        <f>MIN(C5:C42)</f>
        <v>15</v>
      </c>
      <c r="D47" s="15">
        <f>MIN(D5:D42)</f>
        <v>20</v>
      </c>
    </row>
  </sheetData>
  <mergeCells count="9">
    <mergeCell ref="A1:K1"/>
    <mergeCell ref="B3:E3"/>
    <mergeCell ref="G3:K3"/>
    <mergeCell ref="G45:H45"/>
    <mergeCell ref="A45:B45"/>
    <mergeCell ref="A43:B43"/>
    <mergeCell ref="A44:B44"/>
    <mergeCell ref="G43:H43"/>
    <mergeCell ref="G44:H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FACB-AF1D-4404-8EF3-09209A4C62C4}">
  <dimension ref="A1:K47"/>
  <sheetViews>
    <sheetView zoomScale="80" zoomScaleNormal="80" workbookViewId="0">
      <selection activeCell="F19" sqref="F19"/>
    </sheetView>
  </sheetViews>
  <sheetFormatPr defaultRowHeight="15" x14ac:dyDescent="0.25"/>
  <cols>
    <col min="1" max="1" width="6.5703125" style="15" customWidth="1"/>
    <col min="2" max="2" width="27.28515625" customWidth="1"/>
    <col min="3" max="4" width="28.42578125" style="15" customWidth="1"/>
    <col min="5" max="5" width="15.85546875" style="15" customWidth="1"/>
    <col min="6" max="6" width="8.7109375" customWidth="1"/>
    <col min="7" max="7" width="6.140625" style="15" customWidth="1"/>
    <col min="8" max="8" width="26.42578125" customWidth="1"/>
    <col min="9" max="9" width="23.42578125" style="15" customWidth="1"/>
    <col min="10" max="10" width="24.28515625" style="15" customWidth="1"/>
    <col min="11" max="11" width="17.42578125" style="15" customWidth="1"/>
  </cols>
  <sheetData>
    <row r="1" spans="1:11" ht="15.75" x14ac:dyDescent="0.25">
      <c r="A1" s="39" t="s">
        <v>172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x14ac:dyDescent="0.25">
      <c r="A3" s="10"/>
      <c r="B3" s="40" t="s">
        <v>63</v>
      </c>
      <c r="C3" s="40"/>
      <c r="D3" s="40"/>
      <c r="E3" s="40"/>
      <c r="F3" s="10" t="s">
        <v>65</v>
      </c>
      <c r="G3" s="40" t="s">
        <v>142</v>
      </c>
      <c r="H3" s="40"/>
      <c r="I3" s="40"/>
      <c r="J3" s="40"/>
      <c r="K3" s="40"/>
    </row>
    <row r="4" spans="1:11" s="26" customFormat="1" ht="37.5" x14ac:dyDescent="0.3">
      <c r="A4" s="103" t="s">
        <v>0</v>
      </c>
      <c r="B4" s="103" t="s">
        <v>1</v>
      </c>
      <c r="C4" s="103" t="s">
        <v>3</v>
      </c>
      <c r="D4" s="103" t="s">
        <v>4</v>
      </c>
      <c r="E4" s="103" t="s">
        <v>10</v>
      </c>
      <c r="F4" s="104"/>
      <c r="G4" s="32" t="s">
        <v>0</v>
      </c>
      <c r="H4" s="32" t="s">
        <v>1</v>
      </c>
      <c r="I4" s="32" t="s">
        <v>145</v>
      </c>
      <c r="J4" s="32" t="s">
        <v>146</v>
      </c>
      <c r="K4" s="32" t="s">
        <v>10</v>
      </c>
    </row>
    <row r="5" spans="1:11" ht="15.75" x14ac:dyDescent="0.25">
      <c r="A5" s="2">
        <v>1</v>
      </c>
      <c r="B5" s="3" t="s">
        <v>24</v>
      </c>
      <c r="C5" s="2">
        <v>65</v>
      </c>
      <c r="D5" s="22">
        <v>95</v>
      </c>
      <c r="E5" s="2">
        <f>D5-C5</f>
        <v>30</v>
      </c>
      <c r="G5" s="2">
        <v>1</v>
      </c>
      <c r="H5" s="3" t="s">
        <v>24</v>
      </c>
      <c r="I5" s="33">
        <f>(C5/5)*2</f>
        <v>26</v>
      </c>
      <c r="J5" s="33">
        <f>(D5/5)*2</f>
        <v>38</v>
      </c>
      <c r="K5" s="2">
        <f>J5-I5</f>
        <v>12</v>
      </c>
    </row>
    <row r="6" spans="1:11" ht="15.75" x14ac:dyDescent="0.25">
      <c r="A6" s="2">
        <v>2</v>
      </c>
      <c r="B6" s="3" t="s">
        <v>25</v>
      </c>
      <c r="C6" s="2">
        <v>50</v>
      </c>
      <c r="D6" s="22">
        <v>75</v>
      </c>
      <c r="E6" s="2">
        <f t="shared" ref="E6:E42" si="0">D6-C6</f>
        <v>25</v>
      </c>
      <c r="G6" s="2">
        <v>2</v>
      </c>
      <c r="H6" s="3" t="s">
        <v>25</v>
      </c>
      <c r="I6" s="12">
        <f>(C6/5)*2</f>
        <v>20</v>
      </c>
      <c r="J6" s="33">
        <f t="shared" ref="J6:J42" si="1">(D6/5)*2</f>
        <v>30</v>
      </c>
      <c r="K6" s="2">
        <f t="shared" ref="K6:K42" si="2">J6-I6</f>
        <v>10</v>
      </c>
    </row>
    <row r="7" spans="1:11" ht="15.75" x14ac:dyDescent="0.25">
      <c r="A7" s="2">
        <v>3</v>
      </c>
      <c r="B7" s="3" t="s">
        <v>26</v>
      </c>
      <c r="C7" s="21">
        <v>75</v>
      </c>
      <c r="D7" s="22">
        <v>80</v>
      </c>
      <c r="E7" s="2">
        <f t="shared" si="0"/>
        <v>5</v>
      </c>
      <c r="G7" s="2">
        <v>3</v>
      </c>
      <c r="H7" s="3" t="s">
        <v>26</v>
      </c>
      <c r="I7" s="33">
        <f>(C7/5)*2</f>
        <v>30</v>
      </c>
      <c r="J7" s="33">
        <v>42</v>
      </c>
      <c r="K7" s="2">
        <f t="shared" si="2"/>
        <v>12</v>
      </c>
    </row>
    <row r="8" spans="1:11" ht="15.75" x14ac:dyDescent="0.25">
      <c r="A8" s="2">
        <v>4</v>
      </c>
      <c r="B8" s="3" t="s">
        <v>27</v>
      </c>
      <c r="C8" s="21">
        <v>85</v>
      </c>
      <c r="D8" s="22">
        <v>100</v>
      </c>
      <c r="E8" s="2">
        <f t="shared" si="0"/>
        <v>15</v>
      </c>
      <c r="G8" s="2">
        <v>4</v>
      </c>
      <c r="H8" s="3" t="s">
        <v>27</v>
      </c>
      <c r="I8" s="33">
        <f>(C8/5)*2</f>
        <v>34</v>
      </c>
      <c r="J8" s="33">
        <v>46</v>
      </c>
      <c r="K8" s="2">
        <f t="shared" si="2"/>
        <v>12</v>
      </c>
    </row>
    <row r="9" spans="1:11" ht="15.75" x14ac:dyDescent="0.25">
      <c r="A9" s="2">
        <v>5</v>
      </c>
      <c r="B9" s="3" t="s">
        <v>28</v>
      </c>
      <c r="C9" s="2">
        <v>20</v>
      </c>
      <c r="D9" s="17">
        <v>65</v>
      </c>
      <c r="E9" s="2">
        <f t="shared" si="0"/>
        <v>45</v>
      </c>
      <c r="G9" s="2">
        <v>5</v>
      </c>
      <c r="H9" s="3" t="s">
        <v>28</v>
      </c>
      <c r="I9" s="12">
        <f>(C9/5)*2</f>
        <v>8</v>
      </c>
      <c r="J9" s="12">
        <v>18</v>
      </c>
      <c r="K9" s="2">
        <f t="shared" si="2"/>
        <v>10</v>
      </c>
    </row>
    <row r="10" spans="1:11" ht="15.75" x14ac:dyDescent="0.25">
      <c r="A10" s="2">
        <v>6</v>
      </c>
      <c r="B10" s="3" t="s">
        <v>29</v>
      </c>
      <c r="C10" s="2">
        <v>45</v>
      </c>
      <c r="D10" s="17">
        <v>65</v>
      </c>
      <c r="E10" s="12">
        <f t="shared" si="0"/>
        <v>20</v>
      </c>
      <c r="G10" s="2">
        <v>6</v>
      </c>
      <c r="H10" s="3" t="s">
        <v>29</v>
      </c>
      <c r="I10" s="12">
        <f>(C10/5)*2</f>
        <v>18</v>
      </c>
      <c r="J10" s="33">
        <v>29</v>
      </c>
      <c r="K10" s="12">
        <f t="shared" si="2"/>
        <v>11</v>
      </c>
    </row>
    <row r="11" spans="1:11" ht="15.75" x14ac:dyDescent="0.25">
      <c r="A11" s="2">
        <v>7</v>
      </c>
      <c r="B11" s="3" t="s">
        <v>30</v>
      </c>
      <c r="C11" s="2">
        <v>55</v>
      </c>
      <c r="D11" s="22">
        <v>75</v>
      </c>
      <c r="E11" s="12">
        <f t="shared" si="0"/>
        <v>20</v>
      </c>
      <c r="G11" s="2">
        <v>7</v>
      </c>
      <c r="H11" s="3" t="s">
        <v>30</v>
      </c>
      <c r="I11" s="12">
        <v>11</v>
      </c>
      <c r="J11" s="12">
        <v>22</v>
      </c>
      <c r="K11" s="12">
        <f t="shared" si="2"/>
        <v>11</v>
      </c>
    </row>
    <row r="12" spans="1:11" ht="15.75" x14ac:dyDescent="0.25">
      <c r="A12" s="2">
        <v>8</v>
      </c>
      <c r="B12" s="3" t="s">
        <v>31</v>
      </c>
      <c r="C12" s="2">
        <v>65</v>
      </c>
      <c r="D12" s="22">
        <v>90</v>
      </c>
      <c r="E12" s="12">
        <f t="shared" si="0"/>
        <v>25</v>
      </c>
      <c r="G12" s="2">
        <v>8</v>
      </c>
      <c r="H12" s="3" t="s">
        <v>31</v>
      </c>
      <c r="I12" s="33">
        <f>(C12/5)*2</f>
        <v>26</v>
      </c>
      <c r="J12" s="33">
        <f t="shared" si="1"/>
        <v>36</v>
      </c>
      <c r="K12" s="2">
        <f t="shared" si="2"/>
        <v>10</v>
      </c>
    </row>
    <row r="13" spans="1:11" ht="15.75" x14ac:dyDescent="0.25">
      <c r="A13" s="2">
        <v>9</v>
      </c>
      <c r="B13" s="3" t="s">
        <v>32</v>
      </c>
      <c r="C13" s="21">
        <v>80</v>
      </c>
      <c r="D13" s="22">
        <v>90</v>
      </c>
      <c r="E13" s="2">
        <f t="shared" si="0"/>
        <v>10</v>
      </c>
      <c r="G13" s="2">
        <v>9</v>
      </c>
      <c r="H13" s="3" t="s">
        <v>32</v>
      </c>
      <c r="I13" s="33">
        <f>(C13/5)*2</f>
        <v>32</v>
      </c>
      <c r="J13" s="33">
        <v>45</v>
      </c>
      <c r="K13" s="2">
        <f t="shared" si="2"/>
        <v>13</v>
      </c>
    </row>
    <row r="14" spans="1:11" ht="15.75" x14ac:dyDescent="0.25">
      <c r="A14" s="2">
        <v>10</v>
      </c>
      <c r="B14" s="3" t="s">
        <v>33</v>
      </c>
      <c r="C14" s="2">
        <v>65</v>
      </c>
      <c r="D14" s="22">
        <v>80</v>
      </c>
      <c r="E14" s="2">
        <f t="shared" si="0"/>
        <v>15</v>
      </c>
      <c r="G14" s="2">
        <v>10</v>
      </c>
      <c r="H14" s="3" t="s">
        <v>33</v>
      </c>
      <c r="I14" s="12">
        <v>13</v>
      </c>
      <c r="J14" s="12">
        <v>20</v>
      </c>
      <c r="K14" s="23">
        <f t="shared" si="2"/>
        <v>7</v>
      </c>
    </row>
    <row r="15" spans="1:11" ht="15.75" x14ac:dyDescent="0.25">
      <c r="A15" s="2">
        <v>11</v>
      </c>
      <c r="B15" s="3" t="s">
        <v>34</v>
      </c>
      <c r="C15" s="2">
        <v>50</v>
      </c>
      <c r="D15" s="17">
        <v>65</v>
      </c>
      <c r="E15" s="2">
        <f t="shared" si="0"/>
        <v>15</v>
      </c>
      <c r="G15" s="2">
        <v>11</v>
      </c>
      <c r="H15" s="3" t="s">
        <v>34</v>
      </c>
      <c r="I15" s="12">
        <f t="shared" ref="I15:I42" si="3">(C15/5)*2</f>
        <v>20</v>
      </c>
      <c r="J15" s="33">
        <v>35</v>
      </c>
      <c r="K15" s="2">
        <f t="shared" si="2"/>
        <v>15</v>
      </c>
    </row>
    <row r="16" spans="1:11" ht="15.75" x14ac:dyDescent="0.25">
      <c r="A16" s="2">
        <v>12</v>
      </c>
      <c r="B16" s="3" t="s">
        <v>35</v>
      </c>
      <c r="C16" s="2">
        <v>65</v>
      </c>
      <c r="D16" s="22">
        <v>75</v>
      </c>
      <c r="E16" s="2">
        <f t="shared" si="0"/>
        <v>10</v>
      </c>
      <c r="G16" s="2">
        <v>12</v>
      </c>
      <c r="H16" s="3" t="s">
        <v>35</v>
      </c>
      <c r="I16" s="33">
        <f t="shared" si="3"/>
        <v>26</v>
      </c>
      <c r="J16" s="33">
        <v>43</v>
      </c>
      <c r="K16" s="2">
        <f t="shared" si="2"/>
        <v>17</v>
      </c>
    </row>
    <row r="17" spans="1:11" ht="15.75" x14ac:dyDescent="0.25">
      <c r="A17" s="2">
        <v>13</v>
      </c>
      <c r="B17" s="3" t="s">
        <v>36</v>
      </c>
      <c r="C17" s="2">
        <v>50</v>
      </c>
      <c r="D17" s="22">
        <v>75</v>
      </c>
      <c r="E17" s="2">
        <f t="shared" si="0"/>
        <v>25</v>
      </c>
      <c r="G17" s="2">
        <v>13</v>
      </c>
      <c r="H17" s="3" t="s">
        <v>36</v>
      </c>
      <c r="I17" s="12">
        <f t="shared" si="3"/>
        <v>20</v>
      </c>
      <c r="J17" s="33">
        <v>33</v>
      </c>
      <c r="K17" s="12">
        <f t="shared" si="2"/>
        <v>13</v>
      </c>
    </row>
    <row r="18" spans="1:11" ht="15.75" x14ac:dyDescent="0.25">
      <c r="A18" s="2">
        <v>14</v>
      </c>
      <c r="B18" s="3" t="s">
        <v>37</v>
      </c>
      <c r="C18" s="2">
        <v>65</v>
      </c>
      <c r="D18" s="22">
        <v>80</v>
      </c>
      <c r="E18" s="2">
        <f t="shared" si="0"/>
        <v>15</v>
      </c>
      <c r="G18" s="2">
        <v>14</v>
      </c>
      <c r="H18" s="3" t="s">
        <v>37</v>
      </c>
      <c r="I18" s="33">
        <f t="shared" si="3"/>
        <v>26</v>
      </c>
      <c r="J18" s="33">
        <v>42</v>
      </c>
      <c r="K18" s="12">
        <f t="shared" si="2"/>
        <v>16</v>
      </c>
    </row>
    <row r="19" spans="1:11" ht="15.75" x14ac:dyDescent="0.25">
      <c r="A19" s="2">
        <v>15</v>
      </c>
      <c r="B19" s="3" t="s">
        <v>38</v>
      </c>
      <c r="C19" s="2">
        <v>65</v>
      </c>
      <c r="D19" s="22">
        <v>85</v>
      </c>
      <c r="E19" s="2">
        <f t="shared" si="0"/>
        <v>20</v>
      </c>
      <c r="G19" s="2">
        <v>15</v>
      </c>
      <c r="H19" s="3" t="s">
        <v>38</v>
      </c>
      <c r="I19" s="33">
        <f t="shared" si="3"/>
        <v>26</v>
      </c>
      <c r="J19" s="33">
        <v>46</v>
      </c>
      <c r="K19" s="12">
        <f t="shared" si="2"/>
        <v>20</v>
      </c>
    </row>
    <row r="20" spans="1:11" ht="15.75" x14ac:dyDescent="0.25">
      <c r="A20" s="2">
        <v>16</v>
      </c>
      <c r="B20" s="3" t="s">
        <v>39</v>
      </c>
      <c r="C20" s="2">
        <v>50</v>
      </c>
      <c r="D20" s="22">
        <v>75</v>
      </c>
      <c r="E20" s="2">
        <f t="shared" si="0"/>
        <v>25</v>
      </c>
      <c r="G20" s="2">
        <v>16</v>
      </c>
      <c r="H20" s="3" t="s">
        <v>39</v>
      </c>
      <c r="I20" s="12">
        <f t="shared" si="3"/>
        <v>20</v>
      </c>
      <c r="J20" s="33">
        <v>34</v>
      </c>
      <c r="K20" s="12">
        <f t="shared" si="2"/>
        <v>14</v>
      </c>
    </row>
    <row r="21" spans="1:11" ht="15.75" x14ac:dyDescent="0.25">
      <c r="A21" s="2">
        <v>17</v>
      </c>
      <c r="B21" s="3" t="s">
        <v>40</v>
      </c>
      <c r="C21" s="21">
        <v>95</v>
      </c>
      <c r="D21" s="22">
        <v>100</v>
      </c>
      <c r="E21" s="12">
        <f t="shared" si="0"/>
        <v>5</v>
      </c>
      <c r="G21" s="2">
        <v>17</v>
      </c>
      <c r="H21" s="3" t="s">
        <v>40</v>
      </c>
      <c r="I21" s="33">
        <f t="shared" si="3"/>
        <v>38</v>
      </c>
      <c r="J21" s="33">
        <v>48</v>
      </c>
      <c r="K21" s="12">
        <f t="shared" si="2"/>
        <v>10</v>
      </c>
    </row>
    <row r="22" spans="1:11" ht="15.75" x14ac:dyDescent="0.25">
      <c r="A22" s="2">
        <v>18</v>
      </c>
      <c r="B22" s="3" t="s">
        <v>41</v>
      </c>
      <c r="C22" s="21">
        <v>85</v>
      </c>
      <c r="D22" s="22">
        <v>100</v>
      </c>
      <c r="E22" s="2">
        <f t="shared" si="0"/>
        <v>15</v>
      </c>
      <c r="G22" s="2">
        <v>18</v>
      </c>
      <c r="H22" s="3" t="s">
        <v>41</v>
      </c>
      <c r="I22" s="33">
        <f t="shared" si="3"/>
        <v>34</v>
      </c>
      <c r="J22" s="33">
        <v>45</v>
      </c>
      <c r="K22" s="12">
        <f t="shared" si="2"/>
        <v>11</v>
      </c>
    </row>
    <row r="23" spans="1:11" ht="15.75" x14ac:dyDescent="0.25">
      <c r="A23" s="2">
        <v>19</v>
      </c>
      <c r="B23" s="3" t="s">
        <v>42</v>
      </c>
      <c r="C23" s="2">
        <v>65</v>
      </c>
      <c r="D23" s="22">
        <v>90</v>
      </c>
      <c r="E23" s="2">
        <f t="shared" si="0"/>
        <v>25</v>
      </c>
      <c r="G23" s="2">
        <v>19</v>
      </c>
      <c r="H23" s="3" t="s">
        <v>42</v>
      </c>
      <c r="I23" s="33">
        <f t="shared" si="3"/>
        <v>26</v>
      </c>
      <c r="J23" s="33">
        <f t="shared" si="1"/>
        <v>36</v>
      </c>
      <c r="K23" s="12">
        <f t="shared" si="2"/>
        <v>10</v>
      </c>
    </row>
    <row r="24" spans="1:11" ht="15.75" x14ac:dyDescent="0.25">
      <c r="A24" s="2">
        <v>20</v>
      </c>
      <c r="B24" s="3" t="s">
        <v>43</v>
      </c>
      <c r="C24" s="21">
        <v>75</v>
      </c>
      <c r="D24" s="22">
        <v>85</v>
      </c>
      <c r="E24" s="2">
        <f t="shared" si="0"/>
        <v>10</v>
      </c>
      <c r="G24" s="2">
        <v>20</v>
      </c>
      <c r="H24" s="3" t="s">
        <v>43</v>
      </c>
      <c r="I24" s="33">
        <f t="shared" si="3"/>
        <v>30</v>
      </c>
      <c r="J24" s="33">
        <v>41</v>
      </c>
      <c r="K24" s="12">
        <f t="shared" si="2"/>
        <v>11</v>
      </c>
    </row>
    <row r="25" spans="1:11" ht="15.75" x14ac:dyDescent="0.25">
      <c r="A25" s="2">
        <v>21</v>
      </c>
      <c r="B25" s="3" t="s">
        <v>44</v>
      </c>
      <c r="C25" s="2">
        <v>35</v>
      </c>
      <c r="D25" s="17">
        <v>65</v>
      </c>
      <c r="E25" s="2">
        <f t="shared" si="0"/>
        <v>30</v>
      </c>
      <c r="G25" s="2">
        <v>21</v>
      </c>
      <c r="H25" s="3" t="s">
        <v>44</v>
      </c>
      <c r="I25" s="12">
        <f t="shared" si="3"/>
        <v>14</v>
      </c>
      <c r="J25" s="12">
        <v>24</v>
      </c>
      <c r="K25" s="12">
        <f t="shared" si="2"/>
        <v>10</v>
      </c>
    </row>
    <row r="26" spans="1:11" ht="15.75" x14ac:dyDescent="0.25">
      <c r="A26" s="2">
        <v>22</v>
      </c>
      <c r="B26" s="3" t="s">
        <v>45</v>
      </c>
      <c r="C26" s="2">
        <v>65</v>
      </c>
      <c r="D26" s="22">
        <v>75</v>
      </c>
      <c r="E26" s="2">
        <f t="shared" si="0"/>
        <v>10</v>
      </c>
      <c r="G26" s="2">
        <v>22</v>
      </c>
      <c r="H26" s="3" t="s">
        <v>45</v>
      </c>
      <c r="I26" s="33">
        <f t="shared" si="3"/>
        <v>26</v>
      </c>
      <c r="J26" s="33">
        <v>38</v>
      </c>
      <c r="K26" s="12">
        <f t="shared" si="2"/>
        <v>12</v>
      </c>
    </row>
    <row r="27" spans="1:11" ht="15.75" x14ac:dyDescent="0.25">
      <c r="A27" s="2">
        <v>23</v>
      </c>
      <c r="B27" s="3" t="s">
        <v>46</v>
      </c>
      <c r="C27" s="21">
        <v>80</v>
      </c>
      <c r="D27" s="22">
        <v>85</v>
      </c>
      <c r="E27" s="12">
        <f t="shared" si="0"/>
        <v>5</v>
      </c>
      <c r="G27" s="2">
        <v>23</v>
      </c>
      <c r="H27" s="3" t="s">
        <v>46</v>
      </c>
      <c r="I27" s="33">
        <f t="shared" si="3"/>
        <v>32</v>
      </c>
      <c r="J27" s="33">
        <v>43</v>
      </c>
      <c r="K27" s="12">
        <f t="shared" si="2"/>
        <v>11</v>
      </c>
    </row>
    <row r="28" spans="1:11" ht="15.75" x14ac:dyDescent="0.25">
      <c r="A28" s="2">
        <v>24</v>
      </c>
      <c r="B28" s="3" t="s">
        <v>47</v>
      </c>
      <c r="C28" s="2">
        <v>35</v>
      </c>
      <c r="D28" s="17">
        <v>65</v>
      </c>
      <c r="E28" s="2">
        <f t="shared" si="0"/>
        <v>30</v>
      </c>
      <c r="G28" s="2">
        <v>24</v>
      </c>
      <c r="H28" s="3" t="s">
        <v>47</v>
      </c>
      <c r="I28" s="12">
        <f t="shared" si="3"/>
        <v>14</v>
      </c>
      <c r="J28" s="12">
        <v>24</v>
      </c>
      <c r="K28" s="12">
        <f t="shared" si="2"/>
        <v>10</v>
      </c>
    </row>
    <row r="29" spans="1:11" ht="15.75" x14ac:dyDescent="0.25">
      <c r="A29" s="2">
        <v>25</v>
      </c>
      <c r="B29" s="3" t="s">
        <v>48</v>
      </c>
      <c r="C29" s="21">
        <v>80</v>
      </c>
      <c r="D29" s="22">
        <v>95</v>
      </c>
      <c r="E29" s="2">
        <f t="shared" si="0"/>
        <v>15</v>
      </c>
      <c r="G29" s="2">
        <v>25</v>
      </c>
      <c r="H29" s="3" t="s">
        <v>48</v>
      </c>
      <c r="I29" s="33">
        <f t="shared" si="3"/>
        <v>32</v>
      </c>
      <c r="J29" s="33">
        <v>46</v>
      </c>
      <c r="K29" s="12">
        <f t="shared" si="2"/>
        <v>14</v>
      </c>
    </row>
    <row r="30" spans="1:11" ht="15.75" x14ac:dyDescent="0.25">
      <c r="A30" s="2">
        <v>26</v>
      </c>
      <c r="B30" s="3" t="s">
        <v>49</v>
      </c>
      <c r="C30" s="2">
        <v>35</v>
      </c>
      <c r="D30" s="17">
        <v>65</v>
      </c>
      <c r="E30" s="12">
        <f t="shared" si="0"/>
        <v>30</v>
      </c>
      <c r="G30" s="2">
        <v>26</v>
      </c>
      <c r="H30" s="3" t="s">
        <v>49</v>
      </c>
      <c r="I30" s="12">
        <f t="shared" si="3"/>
        <v>14</v>
      </c>
      <c r="J30" s="12">
        <v>24</v>
      </c>
      <c r="K30" s="12">
        <f t="shared" si="2"/>
        <v>10</v>
      </c>
    </row>
    <row r="31" spans="1:11" ht="15.75" x14ac:dyDescent="0.25">
      <c r="A31" s="2">
        <v>27</v>
      </c>
      <c r="B31" s="3" t="s">
        <v>50</v>
      </c>
      <c r="C31" s="21">
        <v>80</v>
      </c>
      <c r="D31" s="22">
        <v>90</v>
      </c>
      <c r="E31" s="2">
        <f t="shared" si="0"/>
        <v>10</v>
      </c>
      <c r="G31" s="2">
        <v>27</v>
      </c>
      <c r="H31" s="3" t="s">
        <v>50</v>
      </c>
      <c r="I31" s="33">
        <f t="shared" si="3"/>
        <v>32</v>
      </c>
      <c r="J31" s="33">
        <v>42</v>
      </c>
      <c r="K31" s="12">
        <f t="shared" si="2"/>
        <v>10</v>
      </c>
    </row>
    <row r="32" spans="1:11" ht="15.75" x14ac:dyDescent="0.25">
      <c r="A32" s="2">
        <v>28</v>
      </c>
      <c r="B32" s="3" t="s">
        <v>51</v>
      </c>
      <c r="C32" s="21">
        <v>75</v>
      </c>
      <c r="D32" s="22">
        <v>85</v>
      </c>
      <c r="E32" s="2">
        <f t="shared" si="0"/>
        <v>10</v>
      </c>
      <c r="G32" s="2">
        <v>28</v>
      </c>
      <c r="H32" s="3" t="s">
        <v>51</v>
      </c>
      <c r="I32" s="33">
        <f t="shared" si="3"/>
        <v>30</v>
      </c>
      <c r="J32" s="33">
        <v>45</v>
      </c>
      <c r="K32" s="12">
        <f t="shared" si="2"/>
        <v>15</v>
      </c>
    </row>
    <row r="33" spans="1:11" ht="15.75" x14ac:dyDescent="0.25">
      <c r="A33" s="2">
        <v>29</v>
      </c>
      <c r="B33" s="3" t="s">
        <v>52</v>
      </c>
      <c r="C33" s="21">
        <v>95</v>
      </c>
      <c r="D33" s="22">
        <v>100</v>
      </c>
      <c r="E33" s="2">
        <f t="shared" si="0"/>
        <v>5</v>
      </c>
      <c r="G33" s="2">
        <v>29</v>
      </c>
      <c r="H33" s="3" t="s">
        <v>52</v>
      </c>
      <c r="I33" s="33">
        <f t="shared" si="3"/>
        <v>38</v>
      </c>
      <c r="J33" s="33">
        <v>48</v>
      </c>
      <c r="K33" s="12">
        <f t="shared" si="2"/>
        <v>10</v>
      </c>
    </row>
    <row r="34" spans="1:11" ht="15.75" x14ac:dyDescent="0.25">
      <c r="A34" s="2">
        <v>30</v>
      </c>
      <c r="B34" s="3" t="s">
        <v>53</v>
      </c>
      <c r="C34" s="21">
        <v>80</v>
      </c>
      <c r="D34" s="22">
        <v>85</v>
      </c>
      <c r="E34" s="2">
        <f t="shared" si="0"/>
        <v>5</v>
      </c>
      <c r="G34" s="2">
        <v>30</v>
      </c>
      <c r="H34" s="3" t="s">
        <v>53</v>
      </c>
      <c r="I34" s="33">
        <f t="shared" si="3"/>
        <v>32</v>
      </c>
      <c r="J34" s="33">
        <v>44</v>
      </c>
      <c r="K34" s="12">
        <f t="shared" si="2"/>
        <v>12</v>
      </c>
    </row>
    <row r="35" spans="1:11" ht="15.75" x14ac:dyDescent="0.25">
      <c r="A35" s="2">
        <v>31</v>
      </c>
      <c r="B35" s="3" t="s">
        <v>54</v>
      </c>
      <c r="C35" s="2">
        <v>40</v>
      </c>
      <c r="D35" s="17">
        <v>65</v>
      </c>
      <c r="E35" s="2">
        <f t="shared" si="0"/>
        <v>25</v>
      </c>
      <c r="G35" s="2">
        <v>31</v>
      </c>
      <c r="H35" s="3" t="s">
        <v>54</v>
      </c>
      <c r="I35" s="12">
        <f t="shared" si="3"/>
        <v>16</v>
      </c>
      <c r="J35" s="12">
        <v>21</v>
      </c>
      <c r="K35" s="23">
        <f t="shared" si="2"/>
        <v>5</v>
      </c>
    </row>
    <row r="36" spans="1:11" ht="15.75" x14ac:dyDescent="0.25">
      <c r="A36" s="2">
        <v>32</v>
      </c>
      <c r="B36" s="3" t="s">
        <v>55</v>
      </c>
      <c r="C36" s="21">
        <v>75</v>
      </c>
      <c r="D36" s="22">
        <v>85</v>
      </c>
      <c r="E36" s="2">
        <f t="shared" si="0"/>
        <v>10</v>
      </c>
      <c r="G36" s="2">
        <v>32</v>
      </c>
      <c r="H36" s="3" t="s">
        <v>55</v>
      </c>
      <c r="I36" s="33">
        <f t="shared" si="3"/>
        <v>30</v>
      </c>
      <c r="J36" s="33">
        <v>41</v>
      </c>
      <c r="K36" s="2">
        <f t="shared" si="2"/>
        <v>11</v>
      </c>
    </row>
    <row r="37" spans="1:11" ht="15.75" x14ac:dyDescent="0.25">
      <c r="A37" s="2">
        <v>33</v>
      </c>
      <c r="B37" s="3" t="s">
        <v>56</v>
      </c>
      <c r="C37" s="21">
        <v>95</v>
      </c>
      <c r="D37" s="22">
        <v>100</v>
      </c>
      <c r="E37" s="2">
        <f t="shared" si="0"/>
        <v>5</v>
      </c>
      <c r="G37" s="2">
        <v>33</v>
      </c>
      <c r="H37" s="3" t="s">
        <v>56</v>
      </c>
      <c r="I37" s="33">
        <f t="shared" si="3"/>
        <v>38</v>
      </c>
      <c r="J37" s="33">
        <v>48</v>
      </c>
      <c r="K37" s="2">
        <f t="shared" si="2"/>
        <v>10</v>
      </c>
    </row>
    <row r="38" spans="1:11" ht="15.75" x14ac:dyDescent="0.25">
      <c r="A38" s="2">
        <v>34</v>
      </c>
      <c r="B38" s="3" t="s">
        <v>57</v>
      </c>
      <c r="C38" s="2">
        <v>65</v>
      </c>
      <c r="D38" s="22">
        <v>95</v>
      </c>
      <c r="E38" s="2">
        <f t="shared" si="0"/>
        <v>30</v>
      </c>
      <c r="G38" s="2">
        <v>34</v>
      </c>
      <c r="H38" s="3" t="s">
        <v>57</v>
      </c>
      <c r="I38" s="33">
        <f t="shared" si="3"/>
        <v>26</v>
      </c>
      <c r="J38" s="33">
        <f t="shared" si="1"/>
        <v>38</v>
      </c>
      <c r="K38" s="2">
        <f t="shared" si="2"/>
        <v>12</v>
      </c>
    </row>
    <row r="39" spans="1:11" ht="15.75" x14ac:dyDescent="0.25">
      <c r="A39" s="2">
        <v>35</v>
      </c>
      <c r="B39" s="3" t="s">
        <v>58</v>
      </c>
      <c r="C39" s="21">
        <v>80</v>
      </c>
      <c r="D39" s="22">
        <v>85</v>
      </c>
      <c r="E39" s="2">
        <f t="shared" si="0"/>
        <v>5</v>
      </c>
      <c r="G39" s="2">
        <v>35</v>
      </c>
      <c r="H39" s="3" t="s">
        <v>58</v>
      </c>
      <c r="I39" s="33">
        <f t="shared" si="3"/>
        <v>32</v>
      </c>
      <c r="J39" s="33">
        <v>45</v>
      </c>
      <c r="K39" s="2">
        <f t="shared" si="2"/>
        <v>13</v>
      </c>
    </row>
    <row r="40" spans="1:11" ht="15.75" x14ac:dyDescent="0.25">
      <c r="A40" s="2">
        <v>36</v>
      </c>
      <c r="B40" s="3" t="s">
        <v>59</v>
      </c>
      <c r="C40" s="21">
        <v>75</v>
      </c>
      <c r="D40" s="22">
        <v>90</v>
      </c>
      <c r="E40" s="2">
        <f t="shared" si="0"/>
        <v>15</v>
      </c>
      <c r="G40" s="2">
        <v>36</v>
      </c>
      <c r="H40" s="3" t="s">
        <v>59</v>
      </c>
      <c r="I40" s="33">
        <f t="shared" si="3"/>
        <v>30</v>
      </c>
      <c r="J40" s="33">
        <v>42</v>
      </c>
      <c r="K40" s="2">
        <f t="shared" si="2"/>
        <v>12</v>
      </c>
    </row>
    <row r="41" spans="1:11" ht="15.75" x14ac:dyDescent="0.25">
      <c r="A41" s="2">
        <v>37</v>
      </c>
      <c r="B41" s="3" t="s">
        <v>60</v>
      </c>
      <c r="C41" s="21">
        <v>95</v>
      </c>
      <c r="D41" s="22">
        <v>95</v>
      </c>
      <c r="E41" s="23">
        <f t="shared" si="0"/>
        <v>0</v>
      </c>
      <c r="G41" s="2">
        <v>37</v>
      </c>
      <c r="H41" s="3" t="s">
        <v>60</v>
      </c>
      <c r="I41" s="33">
        <f t="shared" si="3"/>
        <v>38</v>
      </c>
      <c r="J41" s="33">
        <f t="shared" si="1"/>
        <v>38</v>
      </c>
      <c r="K41" s="23">
        <f t="shared" si="2"/>
        <v>0</v>
      </c>
    </row>
    <row r="42" spans="1:11" ht="15.75" x14ac:dyDescent="0.25">
      <c r="A42" s="2">
        <v>38</v>
      </c>
      <c r="B42" s="3" t="s">
        <v>61</v>
      </c>
      <c r="C42" s="2">
        <v>65</v>
      </c>
      <c r="D42" s="22">
        <v>95</v>
      </c>
      <c r="E42" s="2">
        <f t="shared" si="0"/>
        <v>30</v>
      </c>
      <c r="G42" s="2">
        <v>38</v>
      </c>
      <c r="H42" s="3" t="s">
        <v>61</v>
      </c>
      <c r="I42" s="33">
        <f t="shared" si="3"/>
        <v>26</v>
      </c>
      <c r="J42" s="33">
        <f t="shared" si="1"/>
        <v>38</v>
      </c>
      <c r="K42" s="2">
        <f t="shared" si="2"/>
        <v>12</v>
      </c>
    </row>
    <row r="43" spans="1:11" ht="15.75" x14ac:dyDescent="0.25">
      <c r="A43" s="37" t="s">
        <v>5</v>
      </c>
      <c r="B43" s="38"/>
      <c r="C43" s="2">
        <f>SUM(C5:C42)</f>
        <v>2520</v>
      </c>
      <c r="D43" s="2">
        <f>SUM(D5:D42)</f>
        <v>3165</v>
      </c>
      <c r="E43" s="2">
        <f>SUM(E5:E42)</f>
        <v>645</v>
      </c>
      <c r="G43" s="37" t="s">
        <v>5</v>
      </c>
      <c r="H43" s="38"/>
      <c r="I43" s="2">
        <f>SUM(I5:I42)</f>
        <v>984</v>
      </c>
      <c r="J43" s="2">
        <f>SUM(J5:J42)</f>
        <v>1418</v>
      </c>
      <c r="K43" s="2">
        <f>SUM(K5:K42)</f>
        <v>434</v>
      </c>
    </row>
    <row r="44" spans="1:11" ht="15.75" x14ac:dyDescent="0.25">
      <c r="A44" s="37" t="s">
        <v>6</v>
      </c>
      <c r="B44" s="38"/>
      <c r="C44" s="13">
        <f>AVERAGE(C5:C42)</f>
        <v>66.315789473684205</v>
      </c>
      <c r="D44" s="13">
        <f>AVERAGE(D5:D42)</f>
        <v>83.28947368421052</v>
      </c>
      <c r="E44" s="13">
        <f>D44-C44</f>
        <v>16.973684210526315</v>
      </c>
      <c r="G44" s="37" t="s">
        <v>6</v>
      </c>
      <c r="H44" s="38"/>
      <c r="I44" s="13">
        <f>AVERAGE(I5:I42)</f>
        <v>25.894736842105264</v>
      </c>
      <c r="J44" s="13">
        <f>AVERAGE(J5:J42)</f>
        <v>37.315789473684212</v>
      </c>
      <c r="K44" s="13">
        <f>J44-I44</f>
        <v>11.421052631578949</v>
      </c>
    </row>
    <row r="45" spans="1:11" ht="15.75" x14ac:dyDescent="0.25">
      <c r="A45" s="37" t="s">
        <v>7</v>
      </c>
      <c r="B45" s="38"/>
      <c r="C45" s="24">
        <f>(17/38)*100%</f>
        <v>0.44736842105263158</v>
      </c>
      <c r="D45" s="24">
        <f>(31/38)*100%</f>
        <v>0.81578947368421051</v>
      </c>
      <c r="E45" s="14"/>
      <c r="G45" s="11"/>
      <c r="H45" s="2" t="s">
        <v>7</v>
      </c>
      <c r="I45" s="24">
        <f>(26/38)*100%</f>
        <v>0.68421052631578949</v>
      </c>
      <c r="J45" s="24">
        <f>(31/38)*100%</f>
        <v>0.81578947368421051</v>
      </c>
      <c r="K45" s="14"/>
    </row>
    <row r="46" spans="1:11" x14ac:dyDescent="0.25">
      <c r="B46" t="s">
        <v>8</v>
      </c>
      <c r="C46" s="15">
        <f>MAX(C5:C42)</f>
        <v>95</v>
      </c>
      <c r="D46" s="15">
        <f>MAX(D5:D42)</f>
        <v>100</v>
      </c>
    </row>
    <row r="47" spans="1:11" x14ac:dyDescent="0.25">
      <c r="B47" t="s">
        <v>9</v>
      </c>
      <c r="C47" s="15">
        <f>MIN(C5:C42)</f>
        <v>20</v>
      </c>
      <c r="D47" s="15">
        <f>MIN(D5:D42)</f>
        <v>65</v>
      </c>
    </row>
  </sheetData>
  <mergeCells count="8">
    <mergeCell ref="A45:B45"/>
    <mergeCell ref="A44:B44"/>
    <mergeCell ref="G44:H44"/>
    <mergeCell ref="A1:K1"/>
    <mergeCell ref="B3:E3"/>
    <mergeCell ref="G3:K3"/>
    <mergeCell ref="A43:B43"/>
    <mergeCell ref="G43:H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854A-FA37-4389-B813-6DD61FAEB543}">
  <dimension ref="A1:T47"/>
  <sheetViews>
    <sheetView zoomScale="90" zoomScaleNormal="90" workbookViewId="0">
      <selection activeCell="O7" sqref="O7:O8"/>
    </sheetView>
  </sheetViews>
  <sheetFormatPr defaultRowHeight="15" x14ac:dyDescent="0.25"/>
  <cols>
    <col min="1" max="1" width="6.42578125" customWidth="1"/>
    <col min="2" max="2" width="33" bestFit="1" customWidth="1"/>
    <col min="11" max="13" width="8" customWidth="1"/>
    <col min="14" max="14" width="8.5703125" customWidth="1"/>
    <col min="19" max="19" width="16.7109375" customWidth="1"/>
    <col min="20" max="20" width="24.5703125" customWidth="1"/>
  </cols>
  <sheetData>
    <row r="1" spans="1:20" ht="15.75" x14ac:dyDescent="0.25">
      <c r="A1" s="41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31.5" x14ac:dyDescent="0.25">
      <c r="B2" s="7" t="s">
        <v>13</v>
      </c>
      <c r="C2" s="8" t="s">
        <v>14</v>
      </c>
      <c r="D2" s="8"/>
      <c r="E2" s="8"/>
      <c r="F2" s="9"/>
      <c r="J2" s="9"/>
      <c r="K2" s="7" t="s">
        <v>15</v>
      </c>
      <c r="L2" s="7"/>
      <c r="M2" s="7"/>
      <c r="N2" s="8" t="s">
        <v>175</v>
      </c>
      <c r="O2" s="9"/>
      <c r="P2" s="9"/>
      <c r="Q2" s="9"/>
      <c r="R2" s="9"/>
    </row>
    <row r="3" spans="1:20" ht="31.5" x14ac:dyDescent="0.25">
      <c r="B3" s="7" t="s">
        <v>17</v>
      </c>
      <c r="C3" s="7" t="s">
        <v>66</v>
      </c>
      <c r="D3" s="7"/>
      <c r="E3" s="7"/>
      <c r="G3" s="9"/>
      <c r="H3" s="9"/>
      <c r="I3" s="9"/>
      <c r="J3" s="9"/>
      <c r="K3" s="7" t="s">
        <v>18</v>
      </c>
      <c r="L3" s="7"/>
      <c r="M3" s="7"/>
      <c r="N3" s="8" t="s">
        <v>184</v>
      </c>
      <c r="O3" s="9"/>
      <c r="P3" s="9"/>
      <c r="Q3" s="9"/>
      <c r="R3" s="9"/>
    </row>
    <row r="4" spans="1:20" ht="16.5" thickBot="1" x14ac:dyDescent="0.3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0" ht="16.5" customHeight="1" thickBot="1" x14ac:dyDescent="0.3">
      <c r="A5" s="49" t="s">
        <v>0</v>
      </c>
      <c r="B5" s="51" t="s">
        <v>21</v>
      </c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66" t="s">
        <v>182</v>
      </c>
      <c r="T5" s="66" t="s">
        <v>22</v>
      </c>
    </row>
    <row r="6" spans="1:20" ht="103.5" customHeight="1" thickTop="1" thickBot="1" x14ac:dyDescent="0.3">
      <c r="A6" s="50"/>
      <c r="B6" s="52"/>
      <c r="C6" s="54" t="s">
        <v>178</v>
      </c>
      <c r="D6" s="58"/>
      <c r="E6" s="58"/>
      <c r="F6" s="55"/>
      <c r="G6" s="44" t="s">
        <v>179</v>
      </c>
      <c r="H6" s="45"/>
      <c r="I6" s="45"/>
      <c r="J6" s="45"/>
      <c r="K6" s="46" t="s">
        <v>180</v>
      </c>
      <c r="L6" s="46"/>
      <c r="M6" s="46"/>
      <c r="N6" s="46"/>
      <c r="O6" s="46" t="s">
        <v>181</v>
      </c>
      <c r="P6" s="46"/>
      <c r="Q6" s="46"/>
      <c r="R6" s="60"/>
      <c r="S6" s="67"/>
      <c r="T6" s="67"/>
    </row>
    <row r="7" spans="1:20" ht="84" customHeight="1" thickTop="1" thickBot="1" x14ac:dyDescent="0.3">
      <c r="A7" s="50"/>
      <c r="B7" s="53"/>
      <c r="C7" s="63">
        <v>1</v>
      </c>
      <c r="D7" s="63">
        <v>2</v>
      </c>
      <c r="E7" s="63">
        <v>3</v>
      </c>
      <c r="F7" s="63">
        <v>4</v>
      </c>
      <c r="G7" s="63">
        <v>1</v>
      </c>
      <c r="H7" s="63">
        <v>2</v>
      </c>
      <c r="I7" s="63">
        <v>3</v>
      </c>
      <c r="J7" s="63">
        <v>4</v>
      </c>
      <c r="K7" s="63">
        <v>1</v>
      </c>
      <c r="L7" s="63">
        <v>2</v>
      </c>
      <c r="M7" s="63">
        <v>3</v>
      </c>
      <c r="N7" s="63">
        <v>4</v>
      </c>
      <c r="O7" s="63">
        <v>1</v>
      </c>
      <c r="P7" s="63">
        <v>2</v>
      </c>
      <c r="Q7" s="63">
        <v>3</v>
      </c>
      <c r="R7" s="64">
        <v>4</v>
      </c>
      <c r="S7" s="67"/>
      <c r="T7" s="67"/>
    </row>
    <row r="8" spans="1:20" ht="17.25" customHeight="1" thickTop="1" thickBot="1" x14ac:dyDescent="0.3">
      <c r="A8" s="50"/>
      <c r="B8" s="5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65"/>
      <c r="S8" s="67"/>
      <c r="T8" s="67"/>
    </row>
    <row r="9" spans="1:20" ht="17.25" thickTop="1" thickBot="1" x14ac:dyDescent="0.3">
      <c r="A9" s="36">
        <v>1</v>
      </c>
      <c r="B9" s="3" t="s">
        <v>24</v>
      </c>
      <c r="C9" s="68"/>
      <c r="D9" s="68">
        <v>2</v>
      </c>
      <c r="E9" s="68"/>
      <c r="F9" s="68"/>
      <c r="G9" s="68"/>
      <c r="H9" s="68">
        <v>2</v>
      </c>
      <c r="I9" s="68"/>
      <c r="J9" s="68"/>
      <c r="K9" s="68"/>
      <c r="L9" s="68">
        <v>2</v>
      </c>
      <c r="M9" s="68"/>
      <c r="N9" s="68"/>
      <c r="O9" s="68"/>
      <c r="P9" s="68"/>
      <c r="Q9" s="68">
        <v>3</v>
      </c>
      <c r="R9" s="69"/>
      <c r="S9" s="70">
        <f>SUM(C9:R9)</f>
        <v>9</v>
      </c>
      <c r="T9" s="74">
        <f>(S47/608)*100%</f>
        <v>0.48355263157894735</v>
      </c>
    </row>
    <row r="10" spans="1:20" ht="17.25" thickTop="1" thickBot="1" x14ac:dyDescent="0.3">
      <c r="A10" s="36">
        <v>2</v>
      </c>
      <c r="B10" s="3" t="s">
        <v>25</v>
      </c>
      <c r="C10" s="5"/>
      <c r="D10" s="5">
        <v>2</v>
      </c>
      <c r="E10" s="5"/>
      <c r="F10" s="5"/>
      <c r="G10" s="5"/>
      <c r="H10" s="5">
        <v>2</v>
      </c>
      <c r="I10" s="5"/>
      <c r="J10" s="5"/>
      <c r="K10" s="5"/>
      <c r="L10" s="5">
        <v>2</v>
      </c>
      <c r="M10" s="5"/>
      <c r="N10" s="5"/>
      <c r="O10" s="5"/>
      <c r="P10" s="5"/>
      <c r="Q10" s="5">
        <v>3</v>
      </c>
      <c r="R10" s="61"/>
      <c r="S10" s="70">
        <f t="shared" ref="S10:S46" si="0">SUM(C10:R10)</f>
        <v>9</v>
      </c>
      <c r="T10" s="75"/>
    </row>
    <row r="11" spans="1:20" ht="17.25" thickTop="1" thickBot="1" x14ac:dyDescent="0.3">
      <c r="A11" s="36">
        <v>3</v>
      </c>
      <c r="B11" s="3" t="s">
        <v>26</v>
      </c>
      <c r="C11" s="5"/>
      <c r="D11" s="5">
        <v>2</v>
      </c>
      <c r="E11" s="5"/>
      <c r="F11" s="5"/>
      <c r="G11" s="5">
        <v>1</v>
      </c>
      <c r="H11" s="5"/>
      <c r="I11" s="5"/>
      <c r="J11" s="5"/>
      <c r="K11" s="5"/>
      <c r="L11" s="5">
        <v>2</v>
      </c>
      <c r="M11" s="5"/>
      <c r="N11" s="5"/>
      <c r="O11" s="5">
        <v>1</v>
      </c>
      <c r="P11" s="5"/>
      <c r="Q11" s="5"/>
      <c r="R11" s="61"/>
      <c r="S11" s="70">
        <f t="shared" si="0"/>
        <v>6</v>
      </c>
      <c r="T11" s="75"/>
    </row>
    <row r="12" spans="1:20" ht="17.25" thickTop="1" thickBot="1" x14ac:dyDescent="0.3">
      <c r="A12" s="36">
        <v>4</v>
      </c>
      <c r="B12" s="3" t="s">
        <v>27</v>
      </c>
      <c r="C12" s="5">
        <v>1</v>
      </c>
      <c r="D12" s="5"/>
      <c r="E12" s="5"/>
      <c r="F12" s="5"/>
      <c r="G12" s="5">
        <v>1</v>
      </c>
      <c r="H12" s="5"/>
      <c r="I12" s="5"/>
      <c r="J12" s="5"/>
      <c r="K12" s="5">
        <v>1</v>
      </c>
      <c r="L12" s="5"/>
      <c r="M12" s="5"/>
      <c r="N12" s="5"/>
      <c r="O12" s="5"/>
      <c r="P12" s="5">
        <v>2</v>
      </c>
      <c r="Q12" s="5"/>
      <c r="R12" s="61"/>
      <c r="S12" s="70">
        <f t="shared" si="0"/>
        <v>5</v>
      </c>
      <c r="T12" s="75"/>
    </row>
    <row r="13" spans="1:20" ht="17.25" thickTop="1" thickBot="1" x14ac:dyDescent="0.3">
      <c r="A13" s="36">
        <v>5</v>
      </c>
      <c r="B13" s="3" t="s">
        <v>28</v>
      </c>
      <c r="C13" s="5">
        <v>1</v>
      </c>
      <c r="D13" s="5"/>
      <c r="E13" s="5"/>
      <c r="F13" s="5"/>
      <c r="G13" s="5"/>
      <c r="H13" s="5">
        <v>2</v>
      </c>
      <c r="I13" s="5"/>
      <c r="J13" s="5"/>
      <c r="K13" s="5"/>
      <c r="L13" s="5">
        <v>2</v>
      </c>
      <c r="M13" s="5"/>
      <c r="N13" s="5"/>
      <c r="O13" s="5">
        <v>1</v>
      </c>
      <c r="P13" s="5"/>
      <c r="Q13" s="5"/>
      <c r="R13" s="61"/>
      <c r="S13" s="70">
        <f t="shared" si="0"/>
        <v>6</v>
      </c>
      <c r="T13" s="75"/>
    </row>
    <row r="14" spans="1:20" ht="17.25" thickTop="1" thickBot="1" x14ac:dyDescent="0.3">
      <c r="A14" s="36">
        <v>6</v>
      </c>
      <c r="B14" s="3" t="s">
        <v>29</v>
      </c>
      <c r="C14" s="5"/>
      <c r="D14" s="5">
        <v>2</v>
      </c>
      <c r="E14" s="5"/>
      <c r="F14" s="5"/>
      <c r="G14" s="5">
        <v>1</v>
      </c>
      <c r="H14" s="5"/>
      <c r="I14" s="5"/>
      <c r="J14" s="5"/>
      <c r="K14" s="5">
        <v>1</v>
      </c>
      <c r="L14" s="5"/>
      <c r="M14" s="5"/>
      <c r="N14" s="5"/>
      <c r="O14" s="5"/>
      <c r="P14" s="5">
        <v>2</v>
      </c>
      <c r="Q14" s="5"/>
      <c r="R14" s="61"/>
      <c r="S14" s="70">
        <f t="shared" si="0"/>
        <v>6</v>
      </c>
      <c r="T14" s="75"/>
    </row>
    <row r="15" spans="1:20" ht="17.25" thickTop="1" thickBot="1" x14ac:dyDescent="0.3">
      <c r="A15" s="36">
        <v>7</v>
      </c>
      <c r="B15" s="3" t="s">
        <v>30</v>
      </c>
      <c r="C15" s="5"/>
      <c r="D15" s="5">
        <v>2</v>
      </c>
      <c r="E15" s="5"/>
      <c r="F15" s="5"/>
      <c r="G15" s="5">
        <v>1</v>
      </c>
      <c r="H15" s="5"/>
      <c r="I15" s="5"/>
      <c r="J15" s="5"/>
      <c r="K15" s="5">
        <v>1</v>
      </c>
      <c r="L15" s="5"/>
      <c r="M15" s="5"/>
      <c r="N15" s="5"/>
      <c r="O15" s="5"/>
      <c r="P15" s="5">
        <v>2</v>
      </c>
      <c r="Q15" s="5"/>
      <c r="R15" s="61"/>
      <c r="S15" s="70">
        <f t="shared" si="0"/>
        <v>6</v>
      </c>
      <c r="T15" s="75"/>
    </row>
    <row r="16" spans="1:20" ht="17.25" thickTop="1" thickBot="1" x14ac:dyDescent="0.3">
      <c r="A16" s="36">
        <v>8</v>
      </c>
      <c r="B16" s="3" t="s">
        <v>31</v>
      </c>
      <c r="C16" s="5"/>
      <c r="D16" s="5">
        <v>2</v>
      </c>
      <c r="E16" s="5"/>
      <c r="F16" s="5"/>
      <c r="G16" s="5">
        <v>1</v>
      </c>
      <c r="H16" s="5"/>
      <c r="I16" s="5"/>
      <c r="J16" s="5"/>
      <c r="K16" s="5"/>
      <c r="L16" s="5">
        <v>2</v>
      </c>
      <c r="M16" s="5"/>
      <c r="N16" s="5"/>
      <c r="O16" s="5"/>
      <c r="P16" s="5">
        <v>2</v>
      </c>
      <c r="Q16" s="5"/>
      <c r="R16" s="61"/>
      <c r="S16" s="70">
        <f t="shared" si="0"/>
        <v>7</v>
      </c>
      <c r="T16" s="75"/>
    </row>
    <row r="17" spans="1:20" ht="17.25" thickTop="1" thickBot="1" x14ac:dyDescent="0.3">
      <c r="A17" s="36">
        <v>9</v>
      </c>
      <c r="B17" s="3" t="s">
        <v>32</v>
      </c>
      <c r="C17" s="5"/>
      <c r="D17" s="5"/>
      <c r="E17" s="5">
        <v>3</v>
      </c>
      <c r="F17" s="5"/>
      <c r="G17" s="5">
        <v>1</v>
      </c>
      <c r="H17" s="5"/>
      <c r="I17" s="5"/>
      <c r="J17" s="5"/>
      <c r="K17" s="5"/>
      <c r="L17" s="5">
        <v>2</v>
      </c>
      <c r="M17" s="5"/>
      <c r="N17" s="5"/>
      <c r="O17" s="5"/>
      <c r="P17" s="5">
        <v>2</v>
      </c>
      <c r="Q17" s="5"/>
      <c r="R17" s="61"/>
      <c r="S17" s="70">
        <f t="shared" si="0"/>
        <v>8</v>
      </c>
      <c r="T17" s="75"/>
    </row>
    <row r="18" spans="1:20" ht="17.25" thickTop="1" thickBot="1" x14ac:dyDescent="0.3">
      <c r="A18" s="36">
        <v>10</v>
      </c>
      <c r="B18" s="3" t="s">
        <v>33</v>
      </c>
      <c r="C18" s="5"/>
      <c r="D18" s="5"/>
      <c r="E18" s="5">
        <v>3</v>
      </c>
      <c r="F18" s="5"/>
      <c r="G18" s="5">
        <v>1</v>
      </c>
      <c r="H18" s="5"/>
      <c r="I18" s="5"/>
      <c r="J18" s="5"/>
      <c r="K18" s="5"/>
      <c r="L18" s="5">
        <v>2</v>
      </c>
      <c r="M18" s="5"/>
      <c r="N18" s="5"/>
      <c r="O18" s="5"/>
      <c r="P18" s="5">
        <v>2</v>
      </c>
      <c r="Q18" s="5"/>
      <c r="R18" s="61"/>
      <c r="S18" s="70">
        <f t="shared" si="0"/>
        <v>8</v>
      </c>
      <c r="T18" s="75"/>
    </row>
    <row r="19" spans="1:20" ht="17.25" thickTop="1" thickBot="1" x14ac:dyDescent="0.3">
      <c r="A19" s="36">
        <v>11</v>
      </c>
      <c r="B19" s="3" t="s">
        <v>34</v>
      </c>
      <c r="C19" s="5">
        <v>1</v>
      </c>
      <c r="D19" s="5"/>
      <c r="E19" s="5"/>
      <c r="F19" s="5"/>
      <c r="G19" s="5"/>
      <c r="H19" s="5">
        <v>2</v>
      </c>
      <c r="I19" s="5"/>
      <c r="J19" s="5"/>
      <c r="K19" s="5">
        <v>1</v>
      </c>
      <c r="L19" s="5"/>
      <c r="M19" s="5"/>
      <c r="N19" s="5"/>
      <c r="O19" s="5"/>
      <c r="P19" s="5">
        <v>2</v>
      </c>
      <c r="Q19" s="5"/>
      <c r="R19" s="61"/>
      <c r="S19" s="70">
        <f t="shared" si="0"/>
        <v>6</v>
      </c>
      <c r="T19" s="75"/>
    </row>
    <row r="20" spans="1:20" ht="17.25" thickTop="1" thickBot="1" x14ac:dyDescent="0.3">
      <c r="A20" s="36">
        <v>12</v>
      </c>
      <c r="B20" s="3" t="s">
        <v>35</v>
      </c>
      <c r="C20" s="5">
        <v>1</v>
      </c>
      <c r="D20" s="5"/>
      <c r="E20" s="5"/>
      <c r="F20" s="5"/>
      <c r="G20" s="5"/>
      <c r="H20" s="5">
        <v>2</v>
      </c>
      <c r="I20" s="5"/>
      <c r="J20" s="5"/>
      <c r="K20" s="5">
        <v>1</v>
      </c>
      <c r="L20" s="5"/>
      <c r="M20" s="5"/>
      <c r="N20" s="5"/>
      <c r="O20" s="5">
        <v>1</v>
      </c>
      <c r="P20" s="5"/>
      <c r="Q20" s="5"/>
      <c r="R20" s="61"/>
      <c r="S20" s="70">
        <f t="shared" si="0"/>
        <v>5</v>
      </c>
      <c r="T20" s="75"/>
    </row>
    <row r="21" spans="1:20" ht="17.25" thickTop="1" thickBot="1" x14ac:dyDescent="0.3">
      <c r="A21" s="36">
        <v>13</v>
      </c>
      <c r="B21" s="3" t="s">
        <v>36</v>
      </c>
      <c r="C21" s="5"/>
      <c r="D21" s="5"/>
      <c r="E21" s="5">
        <v>3</v>
      </c>
      <c r="F21" s="5"/>
      <c r="G21" s="5"/>
      <c r="H21" s="5">
        <v>2</v>
      </c>
      <c r="I21" s="5"/>
      <c r="J21" s="5"/>
      <c r="K21" s="5">
        <v>1</v>
      </c>
      <c r="L21" s="5"/>
      <c r="M21" s="5"/>
      <c r="N21" s="5"/>
      <c r="O21" s="5"/>
      <c r="P21" s="5">
        <v>2</v>
      </c>
      <c r="Q21" s="5"/>
      <c r="R21" s="61"/>
      <c r="S21" s="70">
        <f t="shared" si="0"/>
        <v>8</v>
      </c>
      <c r="T21" s="75"/>
    </row>
    <row r="22" spans="1:20" ht="17.25" thickTop="1" thickBot="1" x14ac:dyDescent="0.3">
      <c r="A22" s="36">
        <v>14</v>
      </c>
      <c r="B22" s="3" t="s">
        <v>37</v>
      </c>
      <c r="C22" s="5"/>
      <c r="D22" s="5">
        <v>2</v>
      </c>
      <c r="E22" s="5"/>
      <c r="F22" s="5"/>
      <c r="G22" s="5"/>
      <c r="H22" s="5"/>
      <c r="I22" s="5">
        <v>3</v>
      </c>
      <c r="J22" s="5"/>
      <c r="K22" s="5">
        <v>1</v>
      </c>
      <c r="L22" s="5"/>
      <c r="M22" s="5"/>
      <c r="N22" s="5"/>
      <c r="O22" s="5"/>
      <c r="P22" s="5">
        <v>2</v>
      </c>
      <c r="Q22" s="5"/>
      <c r="R22" s="61"/>
      <c r="S22" s="70">
        <f t="shared" si="0"/>
        <v>8</v>
      </c>
      <c r="T22" s="75"/>
    </row>
    <row r="23" spans="1:20" ht="17.25" thickTop="1" thickBot="1" x14ac:dyDescent="0.3">
      <c r="A23" s="36">
        <v>15</v>
      </c>
      <c r="B23" s="3" t="s">
        <v>38</v>
      </c>
      <c r="C23" s="5"/>
      <c r="D23" s="5"/>
      <c r="E23" s="5">
        <v>3</v>
      </c>
      <c r="F23" s="5"/>
      <c r="G23" s="5"/>
      <c r="H23" s="5"/>
      <c r="I23" s="5">
        <v>3</v>
      </c>
      <c r="J23" s="5"/>
      <c r="K23" s="5"/>
      <c r="L23" s="5">
        <v>2</v>
      </c>
      <c r="M23" s="5"/>
      <c r="N23" s="5"/>
      <c r="O23" s="5"/>
      <c r="P23" s="5">
        <v>2</v>
      </c>
      <c r="Q23" s="5"/>
      <c r="R23" s="61"/>
      <c r="S23" s="70">
        <f t="shared" si="0"/>
        <v>10</v>
      </c>
      <c r="T23" s="75"/>
    </row>
    <row r="24" spans="1:20" ht="17.25" thickTop="1" thickBot="1" x14ac:dyDescent="0.3">
      <c r="A24" s="36">
        <v>16</v>
      </c>
      <c r="B24" s="3" t="s">
        <v>39</v>
      </c>
      <c r="C24" s="5"/>
      <c r="D24" s="5"/>
      <c r="E24" s="5">
        <v>3</v>
      </c>
      <c r="F24" s="5"/>
      <c r="G24" s="5"/>
      <c r="H24" s="5">
        <v>2</v>
      </c>
      <c r="I24" s="5"/>
      <c r="J24" s="5"/>
      <c r="K24" s="5"/>
      <c r="L24" s="5">
        <v>2</v>
      </c>
      <c r="M24" s="5"/>
      <c r="N24" s="5"/>
      <c r="O24" s="5">
        <v>1</v>
      </c>
      <c r="P24" s="5"/>
      <c r="Q24" s="5"/>
      <c r="R24" s="61"/>
      <c r="S24" s="70">
        <f t="shared" si="0"/>
        <v>8</v>
      </c>
      <c r="T24" s="75"/>
    </row>
    <row r="25" spans="1:20" ht="17.25" thickTop="1" thickBot="1" x14ac:dyDescent="0.3">
      <c r="A25" s="36">
        <v>17</v>
      </c>
      <c r="B25" s="3" t="s">
        <v>40</v>
      </c>
      <c r="C25" s="5"/>
      <c r="D25" s="5">
        <v>2</v>
      </c>
      <c r="E25" s="5"/>
      <c r="F25" s="5"/>
      <c r="G25" s="5"/>
      <c r="H25" s="5">
        <v>2</v>
      </c>
      <c r="I25" s="5"/>
      <c r="J25" s="5"/>
      <c r="K25" s="5"/>
      <c r="L25" s="5">
        <v>2</v>
      </c>
      <c r="M25" s="5"/>
      <c r="N25" s="5"/>
      <c r="O25" s="5"/>
      <c r="P25" s="5">
        <v>2</v>
      </c>
      <c r="Q25" s="5"/>
      <c r="R25" s="61"/>
      <c r="S25" s="70">
        <f t="shared" si="0"/>
        <v>8</v>
      </c>
      <c r="T25" s="75"/>
    </row>
    <row r="26" spans="1:20" ht="17.25" thickTop="1" thickBot="1" x14ac:dyDescent="0.3">
      <c r="A26" s="36">
        <v>18</v>
      </c>
      <c r="B26" s="3" t="s">
        <v>41</v>
      </c>
      <c r="C26" s="5"/>
      <c r="D26" s="29"/>
      <c r="E26" s="29">
        <v>3</v>
      </c>
      <c r="F26" s="29"/>
      <c r="G26" s="5"/>
      <c r="H26" s="5"/>
      <c r="I26" s="5">
        <v>3</v>
      </c>
      <c r="J26" s="5"/>
      <c r="K26" s="5"/>
      <c r="L26" s="5"/>
      <c r="M26" s="5">
        <v>3</v>
      </c>
      <c r="N26" s="5"/>
      <c r="O26" s="5"/>
      <c r="P26" s="5">
        <v>2</v>
      </c>
      <c r="Q26" s="5"/>
      <c r="R26" s="61"/>
      <c r="S26" s="70">
        <f t="shared" si="0"/>
        <v>11</v>
      </c>
      <c r="T26" s="75"/>
    </row>
    <row r="27" spans="1:20" ht="17.25" thickTop="1" thickBot="1" x14ac:dyDescent="0.3">
      <c r="A27" s="36">
        <v>19</v>
      </c>
      <c r="B27" s="3" t="s">
        <v>42</v>
      </c>
      <c r="C27" s="61"/>
      <c r="D27" s="72">
        <v>2</v>
      </c>
      <c r="E27" s="72"/>
      <c r="F27" s="73"/>
      <c r="G27" s="28"/>
      <c r="H27" s="5"/>
      <c r="I27" s="5">
        <v>3</v>
      </c>
      <c r="J27" s="5"/>
      <c r="K27" s="5"/>
      <c r="L27" s="5">
        <v>2</v>
      </c>
      <c r="M27" s="5"/>
      <c r="N27" s="5"/>
      <c r="O27" s="5"/>
      <c r="P27" s="5">
        <v>2</v>
      </c>
      <c r="Q27" s="5"/>
      <c r="R27" s="61"/>
      <c r="S27" s="70">
        <f t="shared" si="0"/>
        <v>9</v>
      </c>
      <c r="T27" s="75"/>
    </row>
    <row r="28" spans="1:20" ht="17.25" thickTop="1" thickBot="1" x14ac:dyDescent="0.3">
      <c r="A28" s="36">
        <v>20</v>
      </c>
      <c r="B28" s="3" t="s">
        <v>43</v>
      </c>
      <c r="C28" s="5"/>
      <c r="D28" s="71">
        <v>2</v>
      </c>
      <c r="E28" s="71"/>
      <c r="F28" s="71"/>
      <c r="G28" s="5"/>
      <c r="H28" s="5">
        <v>2</v>
      </c>
      <c r="I28" s="5"/>
      <c r="J28" s="5"/>
      <c r="K28" s="5"/>
      <c r="L28" s="5"/>
      <c r="M28" s="5">
        <v>3</v>
      </c>
      <c r="N28" s="5"/>
      <c r="O28" s="5"/>
      <c r="P28" s="5">
        <v>2</v>
      </c>
      <c r="Q28" s="5"/>
      <c r="R28" s="61"/>
      <c r="S28" s="70">
        <f t="shared" si="0"/>
        <v>9</v>
      </c>
      <c r="T28" s="75"/>
    </row>
    <row r="29" spans="1:20" ht="17.25" thickTop="1" thickBot="1" x14ac:dyDescent="0.3">
      <c r="A29" s="36">
        <v>21</v>
      </c>
      <c r="B29" s="3" t="s">
        <v>44</v>
      </c>
      <c r="C29" s="5"/>
      <c r="D29" s="5">
        <v>2</v>
      </c>
      <c r="E29" s="5"/>
      <c r="F29" s="5"/>
      <c r="G29" s="5"/>
      <c r="H29" s="5">
        <v>2</v>
      </c>
      <c r="I29" s="5"/>
      <c r="J29" s="5"/>
      <c r="K29" s="5"/>
      <c r="L29" s="5"/>
      <c r="M29" s="5">
        <v>3</v>
      </c>
      <c r="N29" s="5"/>
      <c r="O29" s="5"/>
      <c r="P29" s="5">
        <v>2</v>
      </c>
      <c r="Q29" s="5"/>
      <c r="R29" s="61"/>
      <c r="S29" s="70">
        <f t="shared" si="0"/>
        <v>9</v>
      </c>
      <c r="T29" s="75"/>
    </row>
    <row r="30" spans="1:20" ht="17.25" thickTop="1" thickBot="1" x14ac:dyDescent="0.3">
      <c r="A30" s="36">
        <v>22</v>
      </c>
      <c r="B30" s="27" t="s">
        <v>45</v>
      </c>
      <c r="C30" s="5"/>
      <c r="D30" s="5">
        <v>2</v>
      </c>
      <c r="E30" s="5"/>
      <c r="F30" s="5"/>
      <c r="G30" s="5"/>
      <c r="H30" s="5">
        <v>2</v>
      </c>
      <c r="I30" s="5"/>
      <c r="J30" s="5"/>
      <c r="K30" s="5">
        <v>1</v>
      </c>
      <c r="L30" s="5"/>
      <c r="M30" s="5"/>
      <c r="N30" s="5"/>
      <c r="O30" s="5"/>
      <c r="P30" s="5">
        <v>2</v>
      </c>
      <c r="Q30" s="5"/>
      <c r="R30" s="61"/>
      <c r="S30" s="70">
        <f t="shared" si="0"/>
        <v>7</v>
      </c>
      <c r="T30" s="75"/>
    </row>
    <row r="31" spans="1:20" ht="17.25" thickTop="1" thickBot="1" x14ac:dyDescent="0.3">
      <c r="A31" s="36">
        <v>23</v>
      </c>
      <c r="B31" s="3" t="s">
        <v>46</v>
      </c>
      <c r="C31" s="29"/>
      <c r="D31" s="59">
        <v>2</v>
      </c>
      <c r="E31" s="59"/>
      <c r="F31" s="28"/>
      <c r="G31" s="5"/>
      <c r="H31" s="5">
        <v>2</v>
      </c>
      <c r="I31" s="5"/>
      <c r="J31" s="5"/>
      <c r="K31" s="5">
        <v>1</v>
      </c>
      <c r="L31" s="5"/>
      <c r="M31" s="5"/>
      <c r="N31" s="5"/>
      <c r="O31" s="5"/>
      <c r="P31" s="5">
        <v>2</v>
      </c>
      <c r="Q31" s="5"/>
      <c r="R31" s="61"/>
      <c r="S31" s="70">
        <f t="shared" si="0"/>
        <v>7</v>
      </c>
      <c r="T31" s="75"/>
    </row>
    <row r="32" spans="1:20" s="83" customFormat="1" ht="17.25" thickTop="1" thickBot="1" x14ac:dyDescent="0.3">
      <c r="A32" s="77">
        <v>24</v>
      </c>
      <c r="B32" s="78" t="s">
        <v>47</v>
      </c>
      <c r="C32" s="79"/>
      <c r="D32" s="79"/>
      <c r="E32" s="79">
        <v>3</v>
      </c>
      <c r="F32" s="80"/>
      <c r="G32" s="80"/>
      <c r="H32" s="80">
        <v>2</v>
      </c>
      <c r="I32" s="80"/>
      <c r="J32" s="80"/>
      <c r="K32" s="80">
        <v>1</v>
      </c>
      <c r="L32" s="80"/>
      <c r="M32" s="80"/>
      <c r="N32" s="80"/>
      <c r="O32" s="80"/>
      <c r="P32" s="80">
        <v>2</v>
      </c>
      <c r="Q32" s="80"/>
      <c r="R32" s="81"/>
      <c r="S32" s="82">
        <f t="shared" si="0"/>
        <v>8</v>
      </c>
      <c r="T32" s="75"/>
    </row>
    <row r="33" spans="1:20" ht="17.25" thickTop="1" thickBot="1" x14ac:dyDescent="0.3">
      <c r="A33" s="36">
        <v>25</v>
      </c>
      <c r="B33" s="3" t="s">
        <v>48</v>
      </c>
      <c r="C33" s="6"/>
      <c r="D33" s="6"/>
      <c r="E33" s="6">
        <v>3</v>
      </c>
      <c r="F33" s="6"/>
      <c r="G33" s="6"/>
      <c r="H33" s="6"/>
      <c r="I33" s="6">
        <v>3</v>
      </c>
      <c r="J33" s="6"/>
      <c r="K33" s="6"/>
      <c r="L33" s="6">
        <v>2</v>
      </c>
      <c r="M33" s="6"/>
      <c r="N33" s="6"/>
      <c r="O33" s="6"/>
      <c r="P33" s="6"/>
      <c r="Q33" s="6">
        <v>3</v>
      </c>
      <c r="R33" s="62"/>
      <c r="S33" s="70">
        <f t="shared" si="0"/>
        <v>11</v>
      </c>
      <c r="T33" s="75"/>
    </row>
    <row r="34" spans="1:20" ht="17.25" thickTop="1" thickBot="1" x14ac:dyDescent="0.3">
      <c r="A34" s="36">
        <v>26</v>
      </c>
      <c r="B34" s="3" t="s">
        <v>49</v>
      </c>
      <c r="C34" s="6">
        <v>1</v>
      </c>
      <c r="D34" s="6"/>
      <c r="E34" s="6"/>
      <c r="F34" s="6"/>
      <c r="G34" s="6"/>
      <c r="H34" s="6"/>
      <c r="I34" s="6">
        <v>3</v>
      </c>
      <c r="J34" s="6"/>
      <c r="K34" s="6"/>
      <c r="L34" s="6">
        <v>2</v>
      </c>
      <c r="M34" s="6"/>
      <c r="N34" s="6"/>
      <c r="O34" s="6"/>
      <c r="P34" s="6"/>
      <c r="Q34" s="6">
        <v>3</v>
      </c>
      <c r="R34" s="62"/>
      <c r="S34" s="70">
        <f t="shared" si="0"/>
        <v>9</v>
      </c>
      <c r="T34" s="75"/>
    </row>
    <row r="35" spans="1:20" ht="17.25" thickTop="1" thickBot="1" x14ac:dyDescent="0.3">
      <c r="A35" s="36">
        <v>27</v>
      </c>
      <c r="B35" s="3" t="s">
        <v>50</v>
      </c>
      <c r="C35" s="29"/>
      <c r="D35" s="29">
        <v>2</v>
      </c>
      <c r="E35" s="29"/>
      <c r="F35" s="29"/>
      <c r="G35" s="5"/>
      <c r="H35" s="5">
        <v>2</v>
      </c>
      <c r="I35" s="5"/>
      <c r="J35" s="5"/>
      <c r="K35" s="5"/>
      <c r="L35" s="5">
        <v>2</v>
      </c>
      <c r="M35" s="5"/>
      <c r="N35" s="5"/>
      <c r="O35" s="5"/>
      <c r="P35" s="5">
        <v>2</v>
      </c>
      <c r="Q35" s="5"/>
      <c r="R35" s="61"/>
      <c r="S35" s="70">
        <f t="shared" si="0"/>
        <v>8</v>
      </c>
      <c r="T35" s="75"/>
    </row>
    <row r="36" spans="1:20" ht="17.25" thickTop="1" thickBot="1" x14ac:dyDescent="0.3">
      <c r="A36" s="36">
        <v>28</v>
      </c>
      <c r="B36" s="3" t="s">
        <v>51</v>
      </c>
      <c r="C36" s="6"/>
      <c r="D36" s="6">
        <v>2</v>
      </c>
      <c r="E36" s="6"/>
      <c r="F36" s="6"/>
      <c r="G36" s="6"/>
      <c r="H36" s="6">
        <v>2</v>
      </c>
      <c r="I36" s="6"/>
      <c r="J36" s="6"/>
      <c r="K36" s="6"/>
      <c r="L36" s="6">
        <v>2</v>
      </c>
      <c r="M36" s="6"/>
      <c r="N36" s="6"/>
      <c r="O36" s="6"/>
      <c r="P36" s="6">
        <v>2</v>
      </c>
      <c r="Q36" s="6"/>
      <c r="R36" s="62"/>
      <c r="S36" s="70">
        <f t="shared" si="0"/>
        <v>8</v>
      </c>
      <c r="T36" s="75"/>
    </row>
    <row r="37" spans="1:20" ht="17.25" thickTop="1" thickBot="1" x14ac:dyDescent="0.3">
      <c r="A37" s="36">
        <v>29</v>
      </c>
      <c r="B37" s="3" t="s">
        <v>52</v>
      </c>
      <c r="C37" s="6"/>
      <c r="D37" s="6">
        <v>2</v>
      </c>
      <c r="E37" s="6"/>
      <c r="F37" s="6"/>
      <c r="G37" s="6"/>
      <c r="H37" s="6">
        <v>2</v>
      </c>
      <c r="I37" s="6"/>
      <c r="J37" s="6"/>
      <c r="K37" s="6"/>
      <c r="L37" s="6"/>
      <c r="M37" s="6">
        <v>3</v>
      </c>
      <c r="N37" s="6"/>
      <c r="O37" s="6"/>
      <c r="P37" s="6">
        <v>2</v>
      </c>
      <c r="Q37" s="6"/>
      <c r="R37" s="62"/>
      <c r="S37" s="70">
        <f t="shared" si="0"/>
        <v>9</v>
      </c>
      <c r="T37" s="75"/>
    </row>
    <row r="38" spans="1:20" ht="17.25" thickTop="1" thickBot="1" x14ac:dyDescent="0.3">
      <c r="A38" s="36">
        <v>30</v>
      </c>
      <c r="B38" s="3" t="s">
        <v>53</v>
      </c>
      <c r="C38" s="6"/>
      <c r="D38" s="6">
        <v>2</v>
      </c>
      <c r="E38" s="6"/>
      <c r="F38" s="6"/>
      <c r="G38" s="6"/>
      <c r="H38" s="6">
        <v>2</v>
      </c>
      <c r="I38" s="6"/>
      <c r="J38" s="6"/>
      <c r="K38" s="6"/>
      <c r="L38" s="6">
        <v>2</v>
      </c>
      <c r="M38" s="6"/>
      <c r="N38" s="6"/>
      <c r="O38" s="6"/>
      <c r="P38" s="6">
        <v>2</v>
      </c>
      <c r="Q38" s="6"/>
      <c r="R38" s="62"/>
      <c r="S38" s="70">
        <f t="shared" si="0"/>
        <v>8</v>
      </c>
      <c r="T38" s="75"/>
    </row>
    <row r="39" spans="1:20" ht="17.25" thickTop="1" thickBot="1" x14ac:dyDescent="0.3">
      <c r="A39" s="36">
        <v>31</v>
      </c>
      <c r="B39" s="3" t="s">
        <v>54</v>
      </c>
      <c r="C39" s="6"/>
      <c r="D39" s="6">
        <v>2</v>
      </c>
      <c r="E39" s="6"/>
      <c r="F39" s="6"/>
      <c r="G39" s="6"/>
      <c r="H39" s="6">
        <v>2</v>
      </c>
      <c r="I39" s="6"/>
      <c r="J39" s="6"/>
      <c r="K39" s="6"/>
      <c r="L39" s="6">
        <v>2</v>
      </c>
      <c r="M39" s="6"/>
      <c r="N39" s="6"/>
      <c r="O39" s="6"/>
      <c r="P39" s="6">
        <v>2</v>
      </c>
      <c r="Q39" s="6"/>
      <c r="R39" s="62"/>
      <c r="S39" s="70">
        <f t="shared" si="0"/>
        <v>8</v>
      </c>
      <c r="T39" s="75"/>
    </row>
    <row r="40" spans="1:20" ht="17.25" thickTop="1" thickBot="1" x14ac:dyDescent="0.3">
      <c r="A40" s="36">
        <v>32</v>
      </c>
      <c r="B40" s="3" t="s">
        <v>55</v>
      </c>
      <c r="C40" s="6"/>
      <c r="D40" s="6">
        <v>2</v>
      </c>
      <c r="E40" s="6"/>
      <c r="F40" s="6"/>
      <c r="G40" s="6"/>
      <c r="H40" s="6">
        <v>2</v>
      </c>
      <c r="I40" s="6"/>
      <c r="J40" s="6"/>
      <c r="K40" s="6"/>
      <c r="L40" s="6">
        <v>2</v>
      </c>
      <c r="M40" s="6"/>
      <c r="N40" s="6"/>
      <c r="O40" s="6"/>
      <c r="P40" s="6">
        <v>2</v>
      </c>
      <c r="Q40" s="6"/>
      <c r="R40" s="62"/>
      <c r="S40" s="70">
        <f t="shared" si="0"/>
        <v>8</v>
      </c>
      <c r="T40" s="75"/>
    </row>
    <row r="41" spans="1:20" ht="17.25" thickTop="1" thickBot="1" x14ac:dyDescent="0.3">
      <c r="A41" s="36">
        <v>33</v>
      </c>
      <c r="B41" s="3" t="s">
        <v>56</v>
      </c>
      <c r="C41" s="6"/>
      <c r="D41" s="6">
        <v>2</v>
      </c>
      <c r="E41" s="6"/>
      <c r="F41" s="6"/>
      <c r="G41" s="6"/>
      <c r="H41" s="6">
        <v>2</v>
      </c>
      <c r="I41" s="6"/>
      <c r="J41" s="6"/>
      <c r="K41" s="6"/>
      <c r="L41" s="6">
        <v>2</v>
      </c>
      <c r="M41" s="6"/>
      <c r="N41" s="6"/>
      <c r="O41" s="6"/>
      <c r="P41" s="6">
        <v>2</v>
      </c>
      <c r="Q41" s="6"/>
      <c r="R41" s="62"/>
      <c r="S41" s="70">
        <f t="shared" si="0"/>
        <v>8</v>
      </c>
      <c r="T41" s="75"/>
    </row>
    <row r="42" spans="1:20" ht="17.25" thickTop="1" thickBot="1" x14ac:dyDescent="0.3">
      <c r="A42" s="36">
        <v>34</v>
      </c>
      <c r="B42" s="3" t="s">
        <v>57</v>
      </c>
      <c r="C42" s="6"/>
      <c r="D42" s="6">
        <v>2</v>
      </c>
      <c r="E42" s="6"/>
      <c r="F42" s="6"/>
      <c r="G42" s="6"/>
      <c r="H42" s="6">
        <v>2</v>
      </c>
      <c r="I42" s="6"/>
      <c r="J42" s="6"/>
      <c r="K42" s="6"/>
      <c r="L42" s="6">
        <v>2</v>
      </c>
      <c r="M42" s="6"/>
      <c r="N42" s="6"/>
      <c r="O42" s="6"/>
      <c r="P42" s="6">
        <v>2</v>
      </c>
      <c r="Q42" s="6"/>
      <c r="R42" s="62"/>
      <c r="S42" s="70">
        <f t="shared" si="0"/>
        <v>8</v>
      </c>
      <c r="T42" s="75"/>
    </row>
    <row r="43" spans="1:20" ht="15.95" customHeight="1" thickTop="1" thickBot="1" x14ac:dyDescent="0.3">
      <c r="A43" s="36">
        <v>35</v>
      </c>
      <c r="B43" s="3" t="s">
        <v>58</v>
      </c>
      <c r="C43" s="6"/>
      <c r="D43" s="6">
        <v>2</v>
      </c>
      <c r="E43" s="6"/>
      <c r="F43" s="6"/>
      <c r="G43" s="6">
        <v>1</v>
      </c>
      <c r="H43" s="6"/>
      <c r="I43" s="6"/>
      <c r="J43" s="6"/>
      <c r="K43" s="6">
        <v>1</v>
      </c>
      <c r="L43" s="6"/>
      <c r="M43" s="6"/>
      <c r="N43" s="6"/>
      <c r="O43" s="6"/>
      <c r="P43" s="6">
        <v>2</v>
      </c>
      <c r="Q43" s="6"/>
      <c r="R43" s="62"/>
      <c r="S43" s="70">
        <f t="shared" si="0"/>
        <v>6</v>
      </c>
      <c r="T43" s="75"/>
    </row>
    <row r="44" spans="1:20" ht="18.95" customHeight="1" thickTop="1" thickBot="1" x14ac:dyDescent="0.3">
      <c r="A44" s="36">
        <v>36</v>
      </c>
      <c r="B44" s="3" t="s">
        <v>59</v>
      </c>
      <c r="C44" s="6"/>
      <c r="D44" s="6">
        <v>2</v>
      </c>
      <c r="E44" s="6"/>
      <c r="F44" s="6"/>
      <c r="G44" s="6">
        <v>1</v>
      </c>
      <c r="H44" s="6"/>
      <c r="I44" s="6"/>
      <c r="J44" s="6"/>
      <c r="K44" s="6">
        <v>1</v>
      </c>
      <c r="L44" s="6"/>
      <c r="M44" s="6"/>
      <c r="N44" s="6"/>
      <c r="O44" s="6"/>
      <c r="P44" s="6">
        <v>2</v>
      </c>
      <c r="Q44" s="6"/>
      <c r="R44" s="62"/>
      <c r="S44" s="70">
        <f t="shared" si="0"/>
        <v>6</v>
      </c>
      <c r="T44" s="75"/>
    </row>
    <row r="45" spans="1:20" s="86" customFormat="1" ht="18.75" customHeight="1" thickTop="1" thickBot="1" x14ac:dyDescent="0.3">
      <c r="A45" s="84">
        <v>37</v>
      </c>
      <c r="B45" s="78" t="s">
        <v>60</v>
      </c>
      <c r="C45" s="85"/>
      <c r="D45" s="76">
        <v>2</v>
      </c>
      <c r="E45" s="85"/>
      <c r="F45" s="85"/>
      <c r="G45" s="85">
        <v>1</v>
      </c>
      <c r="H45" s="85"/>
      <c r="I45" s="85"/>
      <c r="J45" s="85"/>
      <c r="K45" s="85"/>
      <c r="L45" s="85">
        <v>2</v>
      </c>
      <c r="M45" s="85"/>
      <c r="N45" s="85"/>
      <c r="O45" s="85"/>
      <c r="P45" s="85">
        <v>2</v>
      </c>
      <c r="Q45" s="85"/>
      <c r="R45" s="87"/>
      <c r="S45" s="82">
        <f t="shared" si="0"/>
        <v>7</v>
      </c>
      <c r="T45" s="75"/>
    </row>
    <row r="46" spans="1:20" ht="17.25" thickTop="1" thickBot="1" x14ac:dyDescent="0.3">
      <c r="A46" s="89">
        <v>38</v>
      </c>
      <c r="B46" s="90" t="s">
        <v>61</v>
      </c>
      <c r="C46" s="91"/>
      <c r="D46" s="91">
        <v>2</v>
      </c>
      <c r="E46" s="91"/>
      <c r="F46" s="91"/>
      <c r="G46" s="91">
        <v>1</v>
      </c>
      <c r="H46" s="91"/>
      <c r="I46" s="91"/>
      <c r="J46" s="91"/>
      <c r="K46" s="91"/>
      <c r="L46" s="91">
        <v>2</v>
      </c>
      <c r="M46" s="91"/>
      <c r="N46" s="91"/>
      <c r="O46" s="91"/>
      <c r="P46" s="91">
        <v>2</v>
      </c>
      <c r="Q46" s="91"/>
      <c r="R46" s="92"/>
      <c r="S46" s="96">
        <f t="shared" si="0"/>
        <v>7</v>
      </c>
      <c r="T46" s="75"/>
    </row>
    <row r="47" spans="1:20" ht="19.5" thickBot="1" x14ac:dyDescent="0.35">
      <c r="A47" s="93" t="s">
        <v>183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5"/>
      <c r="S47" s="97">
        <f>SUM(S9:S46)</f>
        <v>294</v>
      </c>
      <c r="T47" s="88"/>
    </row>
  </sheetData>
  <mergeCells count="29">
    <mergeCell ref="R7:R8"/>
    <mergeCell ref="T9:T47"/>
    <mergeCell ref="A47:R47"/>
    <mergeCell ref="L7:L8"/>
    <mergeCell ref="M7:M8"/>
    <mergeCell ref="N7:N8"/>
    <mergeCell ref="O7:O8"/>
    <mergeCell ref="P7:P8"/>
    <mergeCell ref="Q7:Q8"/>
    <mergeCell ref="T5:T8"/>
    <mergeCell ref="C6:F6"/>
    <mergeCell ref="G6:J6"/>
    <mergeCell ref="K6:N6"/>
    <mergeCell ref="O6:R6"/>
    <mergeCell ref="C7:C8"/>
    <mergeCell ref="D7:D8"/>
    <mergeCell ref="E7:E8"/>
    <mergeCell ref="F7:F8"/>
    <mergeCell ref="G7:G8"/>
    <mergeCell ref="A1:R1"/>
    <mergeCell ref="A4:R4"/>
    <mergeCell ref="A5:A8"/>
    <mergeCell ref="B5:B8"/>
    <mergeCell ref="C5:R5"/>
    <mergeCell ref="S5:S8"/>
    <mergeCell ref="H7:H8"/>
    <mergeCell ref="I7:I8"/>
    <mergeCell ref="J7:J8"/>
    <mergeCell ref="K7:K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21A2-7FDA-400C-A417-2FB1CE366248}">
  <dimension ref="A1:T47"/>
  <sheetViews>
    <sheetView zoomScale="90" zoomScaleNormal="90" workbookViewId="0">
      <selection activeCell="T2" sqref="T2"/>
    </sheetView>
  </sheetViews>
  <sheetFormatPr defaultRowHeight="15" x14ac:dyDescent="0.25"/>
  <cols>
    <col min="1" max="1" width="6.42578125" customWidth="1"/>
    <col min="2" max="2" width="33" bestFit="1" customWidth="1"/>
    <col min="11" max="13" width="8" customWidth="1"/>
    <col min="14" max="14" width="8.5703125" customWidth="1"/>
    <col min="19" max="19" width="16.7109375" customWidth="1"/>
    <col min="20" max="20" width="24.5703125" customWidth="1"/>
  </cols>
  <sheetData>
    <row r="1" spans="1:20" ht="15.75" x14ac:dyDescent="0.25">
      <c r="A1" s="41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31.5" x14ac:dyDescent="0.25">
      <c r="B2" s="7" t="s">
        <v>13</v>
      </c>
      <c r="C2" s="8" t="s">
        <v>14</v>
      </c>
      <c r="D2" s="8"/>
      <c r="E2" s="8"/>
      <c r="F2" s="9"/>
      <c r="J2" s="9"/>
      <c r="K2" s="7" t="s">
        <v>15</v>
      </c>
      <c r="L2" s="7"/>
      <c r="M2" s="7"/>
      <c r="N2" s="9" t="s">
        <v>16</v>
      </c>
      <c r="O2" s="9"/>
      <c r="P2" s="9"/>
      <c r="Q2" s="9"/>
      <c r="R2" s="9"/>
    </row>
    <row r="3" spans="1:20" ht="31.5" x14ac:dyDescent="0.25">
      <c r="B3" s="7" t="s">
        <v>17</v>
      </c>
      <c r="C3" s="7" t="s">
        <v>66</v>
      </c>
      <c r="D3" s="7"/>
      <c r="E3" s="7"/>
      <c r="G3" s="9"/>
      <c r="H3" s="9"/>
      <c r="I3" s="9"/>
      <c r="J3" s="9"/>
      <c r="K3" s="7" t="s">
        <v>18</v>
      </c>
      <c r="L3" s="7"/>
      <c r="M3" s="7"/>
      <c r="N3" s="8" t="s">
        <v>19</v>
      </c>
      <c r="O3" s="9"/>
      <c r="P3" s="9"/>
      <c r="Q3" s="9"/>
      <c r="R3" s="9"/>
    </row>
    <row r="4" spans="1:20" ht="16.5" thickBot="1" x14ac:dyDescent="0.3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0" ht="16.5" customHeight="1" thickBot="1" x14ac:dyDescent="0.3">
      <c r="A5" s="49" t="s">
        <v>0</v>
      </c>
      <c r="B5" s="51" t="s">
        <v>21</v>
      </c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66" t="s">
        <v>182</v>
      </c>
      <c r="T5" s="66" t="s">
        <v>22</v>
      </c>
    </row>
    <row r="6" spans="1:20" ht="103.5" customHeight="1" thickTop="1" thickBot="1" x14ac:dyDescent="0.3">
      <c r="A6" s="50"/>
      <c r="B6" s="52"/>
      <c r="C6" s="54" t="s">
        <v>178</v>
      </c>
      <c r="D6" s="58"/>
      <c r="E6" s="58"/>
      <c r="F6" s="55"/>
      <c r="G6" s="44" t="s">
        <v>179</v>
      </c>
      <c r="H6" s="45"/>
      <c r="I6" s="45"/>
      <c r="J6" s="45"/>
      <c r="K6" s="46" t="s">
        <v>180</v>
      </c>
      <c r="L6" s="46"/>
      <c r="M6" s="46"/>
      <c r="N6" s="46"/>
      <c r="O6" s="46" t="s">
        <v>181</v>
      </c>
      <c r="P6" s="46"/>
      <c r="Q6" s="46"/>
      <c r="R6" s="60"/>
      <c r="S6" s="67"/>
      <c r="T6" s="67"/>
    </row>
    <row r="7" spans="1:20" ht="84" customHeight="1" thickTop="1" thickBot="1" x14ac:dyDescent="0.3">
      <c r="A7" s="50"/>
      <c r="B7" s="53"/>
      <c r="C7" s="63">
        <v>1</v>
      </c>
      <c r="D7" s="63">
        <v>2</v>
      </c>
      <c r="E7" s="63">
        <v>3</v>
      </c>
      <c r="F7" s="63">
        <v>4</v>
      </c>
      <c r="G7" s="63">
        <v>1</v>
      </c>
      <c r="H7" s="63">
        <v>2</v>
      </c>
      <c r="I7" s="63">
        <v>3</v>
      </c>
      <c r="J7" s="63">
        <v>4</v>
      </c>
      <c r="K7" s="63">
        <v>1</v>
      </c>
      <c r="L7" s="63">
        <v>2</v>
      </c>
      <c r="M7" s="63">
        <v>3</v>
      </c>
      <c r="N7" s="63">
        <v>4</v>
      </c>
      <c r="O7" s="63">
        <v>1</v>
      </c>
      <c r="P7" s="63">
        <v>2</v>
      </c>
      <c r="Q7" s="63">
        <v>3</v>
      </c>
      <c r="R7" s="64">
        <v>4</v>
      </c>
      <c r="S7" s="67"/>
      <c r="T7" s="67"/>
    </row>
    <row r="8" spans="1:20" ht="17.25" customHeight="1" thickTop="1" thickBot="1" x14ac:dyDescent="0.3">
      <c r="A8" s="50"/>
      <c r="B8" s="5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65"/>
      <c r="S8" s="67"/>
      <c r="T8" s="67"/>
    </row>
    <row r="9" spans="1:20" ht="17.25" thickTop="1" thickBot="1" x14ac:dyDescent="0.3">
      <c r="A9" s="36">
        <v>1</v>
      </c>
      <c r="B9" s="3" t="s">
        <v>24</v>
      </c>
      <c r="C9" s="68"/>
      <c r="D9" s="68">
        <v>2</v>
      </c>
      <c r="E9" s="68"/>
      <c r="F9" s="68"/>
      <c r="G9" s="68"/>
      <c r="H9" s="68">
        <v>2</v>
      </c>
      <c r="I9" s="68"/>
      <c r="J9" s="68"/>
      <c r="K9" s="68"/>
      <c r="L9" s="68"/>
      <c r="M9" s="68"/>
      <c r="N9" s="68">
        <v>4</v>
      </c>
      <c r="O9" s="68"/>
      <c r="P9" s="68"/>
      <c r="Q9" s="68"/>
      <c r="R9" s="69">
        <v>4</v>
      </c>
      <c r="S9" s="70">
        <f>SUM(C9:R9)</f>
        <v>12</v>
      </c>
      <c r="T9" s="74">
        <f>(S47/608)*100%</f>
        <v>0.65131578947368418</v>
      </c>
    </row>
    <row r="10" spans="1:20" ht="17.25" thickTop="1" thickBot="1" x14ac:dyDescent="0.3">
      <c r="A10" s="36">
        <v>2</v>
      </c>
      <c r="B10" s="3" t="s">
        <v>25</v>
      </c>
      <c r="C10" s="5"/>
      <c r="D10" s="5">
        <v>2</v>
      </c>
      <c r="E10" s="5"/>
      <c r="F10" s="5"/>
      <c r="G10" s="5"/>
      <c r="H10" s="5"/>
      <c r="I10" s="5">
        <v>3</v>
      </c>
      <c r="J10" s="5"/>
      <c r="K10" s="5"/>
      <c r="L10" s="5"/>
      <c r="M10" s="5"/>
      <c r="N10" s="5">
        <v>4</v>
      </c>
      <c r="O10" s="5"/>
      <c r="P10" s="5"/>
      <c r="Q10" s="5"/>
      <c r="R10" s="61">
        <v>4</v>
      </c>
      <c r="S10" s="70">
        <f t="shared" ref="S10:S46" si="0">SUM(C10:R10)</f>
        <v>13</v>
      </c>
      <c r="T10" s="75"/>
    </row>
    <row r="11" spans="1:20" ht="17.25" thickTop="1" thickBot="1" x14ac:dyDescent="0.3">
      <c r="A11" s="36">
        <v>3</v>
      </c>
      <c r="B11" s="3" t="s">
        <v>26</v>
      </c>
      <c r="C11" s="5"/>
      <c r="D11" s="5"/>
      <c r="E11" s="5">
        <v>3</v>
      </c>
      <c r="F11" s="5"/>
      <c r="G11" s="5"/>
      <c r="H11" s="5"/>
      <c r="I11" s="5">
        <v>3</v>
      </c>
      <c r="J11" s="5"/>
      <c r="K11" s="5"/>
      <c r="L11" s="5"/>
      <c r="M11" s="5">
        <v>3</v>
      </c>
      <c r="N11" s="5"/>
      <c r="O11" s="5"/>
      <c r="P11" s="5">
        <v>2</v>
      </c>
      <c r="Q11" s="5"/>
      <c r="R11" s="61"/>
      <c r="S11" s="70">
        <f t="shared" si="0"/>
        <v>11</v>
      </c>
      <c r="T11" s="75"/>
    </row>
    <row r="12" spans="1:20" ht="17.25" thickTop="1" thickBot="1" x14ac:dyDescent="0.3">
      <c r="A12" s="36">
        <v>4</v>
      </c>
      <c r="B12" s="3" t="s">
        <v>27</v>
      </c>
      <c r="C12" s="5"/>
      <c r="D12" s="5"/>
      <c r="E12" s="5">
        <v>3</v>
      </c>
      <c r="F12" s="5"/>
      <c r="G12" s="5"/>
      <c r="H12" s="5"/>
      <c r="I12" s="5">
        <v>3</v>
      </c>
      <c r="J12" s="5"/>
      <c r="K12" s="5"/>
      <c r="L12" s="5"/>
      <c r="M12" s="5">
        <v>3</v>
      </c>
      <c r="N12" s="5"/>
      <c r="O12" s="5"/>
      <c r="P12" s="5">
        <v>2</v>
      </c>
      <c r="Q12" s="5"/>
      <c r="R12" s="61"/>
      <c r="S12" s="70">
        <f t="shared" si="0"/>
        <v>11</v>
      </c>
      <c r="T12" s="75"/>
    </row>
    <row r="13" spans="1:20" ht="17.25" thickTop="1" thickBot="1" x14ac:dyDescent="0.3">
      <c r="A13" s="36">
        <v>5</v>
      </c>
      <c r="B13" s="3" t="s">
        <v>28</v>
      </c>
      <c r="C13" s="5"/>
      <c r="D13" s="5"/>
      <c r="E13" s="5">
        <v>3</v>
      </c>
      <c r="F13" s="5"/>
      <c r="G13" s="5"/>
      <c r="H13" s="5"/>
      <c r="I13" s="5">
        <v>3</v>
      </c>
      <c r="J13" s="5"/>
      <c r="K13" s="5"/>
      <c r="L13" s="5"/>
      <c r="M13" s="5">
        <v>3</v>
      </c>
      <c r="N13" s="5"/>
      <c r="O13" s="5"/>
      <c r="P13" s="5">
        <v>2</v>
      </c>
      <c r="Q13" s="5"/>
      <c r="R13" s="61"/>
      <c r="S13" s="70">
        <f t="shared" si="0"/>
        <v>11</v>
      </c>
      <c r="T13" s="75"/>
    </row>
    <row r="14" spans="1:20" ht="17.25" thickTop="1" thickBot="1" x14ac:dyDescent="0.3">
      <c r="A14" s="36">
        <v>6</v>
      </c>
      <c r="B14" s="3" t="s">
        <v>29</v>
      </c>
      <c r="C14" s="5"/>
      <c r="D14" s="5">
        <v>2</v>
      </c>
      <c r="E14" s="5"/>
      <c r="F14" s="5"/>
      <c r="G14" s="5"/>
      <c r="H14" s="5"/>
      <c r="I14" s="5">
        <v>3</v>
      </c>
      <c r="J14" s="5"/>
      <c r="K14" s="5"/>
      <c r="L14" s="5"/>
      <c r="M14" s="5">
        <v>3</v>
      </c>
      <c r="N14" s="5"/>
      <c r="O14" s="5"/>
      <c r="P14" s="5"/>
      <c r="Q14" s="5">
        <v>3</v>
      </c>
      <c r="R14" s="61"/>
      <c r="S14" s="70">
        <f t="shared" si="0"/>
        <v>11</v>
      </c>
      <c r="T14" s="75"/>
    </row>
    <row r="15" spans="1:20" ht="17.25" thickTop="1" thickBot="1" x14ac:dyDescent="0.3">
      <c r="A15" s="36">
        <v>7</v>
      </c>
      <c r="B15" s="3" t="s">
        <v>30</v>
      </c>
      <c r="C15" s="5"/>
      <c r="D15" s="5">
        <v>2</v>
      </c>
      <c r="E15" s="5"/>
      <c r="F15" s="5"/>
      <c r="G15" s="5"/>
      <c r="H15" s="5"/>
      <c r="I15" s="5">
        <v>3</v>
      </c>
      <c r="J15" s="5"/>
      <c r="K15" s="5"/>
      <c r="L15" s="5">
        <v>2</v>
      </c>
      <c r="M15" s="5"/>
      <c r="N15" s="5"/>
      <c r="O15" s="5"/>
      <c r="P15" s="5"/>
      <c r="Q15" s="5">
        <v>3</v>
      </c>
      <c r="R15" s="61"/>
      <c r="S15" s="70">
        <f t="shared" si="0"/>
        <v>10</v>
      </c>
      <c r="T15" s="75"/>
    </row>
    <row r="16" spans="1:20" ht="17.25" thickTop="1" thickBot="1" x14ac:dyDescent="0.3">
      <c r="A16" s="36">
        <v>8</v>
      </c>
      <c r="B16" s="3" t="s">
        <v>31</v>
      </c>
      <c r="C16" s="5"/>
      <c r="D16" s="5">
        <v>2</v>
      </c>
      <c r="E16" s="5"/>
      <c r="F16" s="5"/>
      <c r="G16" s="5"/>
      <c r="H16" s="5"/>
      <c r="I16" s="5">
        <v>3</v>
      </c>
      <c r="J16" s="5"/>
      <c r="K16" s="5"/>
      <c r="L16" s="5">
        <v>2</v>
      </c>
      <c r="M16" s="5"/>
      <c r="N16" s="5"/>
      <c r="O16" s="5"/>
      <c r="P16" s="5"/>
      <c r="Q16" s="5">
        <v>3</v>
      </c>
      <c r="R16" s="61"/>
      <c r="S16" s="70">
        <f t="shared" si="0"/>
        <v>10</v>
      </c>
      <c r="T16" s="75"/>
    </row>
    <row r="17" spans="1:20" ht="17.25" thickTop="1" thickBot="1" x14ac:dyDescent="0.3">
      <c r="A17" s="36">
        <v>9</v>
      </c>
      <c r="B17" s="3" t="s">
        <v>32</v>
      </c>
      <c r="C17" s="5"/>
      <c r="D17" s="5"/>
      <c r="E17" s="5"/>
      <c r="F17" s="5">
        <v>4</v>
      </c>
      <c r="G17" s="5"/>
      <c r="H17" s="5">
        <v>2</v>
      </c>
      <c r="I17" s="5"/>
      <c r="J17" s="5"/>
      <c r="K17" s="5"/>
      <c r="L17" s="5">
        <v>2</v>
      </c>
      <c r="M17" s="5"/>
      <c r="N17" s="5"/>
      <c r="O17" s="5"/>
      <c r="P17" s="5"/>
      <c r="Q17" s="5">
        <v>3</v>
      </c>
      <c r="R17" s="61"/>
      <c r="S17" s="70">
        <f t="shared" si="0"/>
        <v>11</v>
      </c>
      <c r="T17" s="75"/>
    </row>
    <row r="18" spans="1:20" ht="17.25" thickTop="1" thickBot="1" x14ac:dyDescent="0.3">
      <c r="A18" s="36">
        <v>10</v>
      </c>
      <c r="B18" s="3" t="s">
        <v>33</v>
      </c>
      <c r="C18" s="5"/>
      <c r="D18" s="5"/>
      <c r="E18" s="5">
        <v>3</v>
      </c>
      <c r="F18" s="5"/>
      <c r="G18" s="5"/>
      <c r="H18" s="5">
        <v>2</v>
      </c>
      <c r="I18" s="5"/>
      <c r="J18" s="5"/>
      <c r="K18" s="5"/>
      <c r="L18" s="5">
        <v>2</v>
      </c>
      <c r="M18" s="5"/>
      <c r="N18" s="5"/>
      <c r="O18" s="5"/>
      <c r="P18" s="5"/>
      <c r="Q18" s="5">
        <v>3</v>
      </c>
      <c r="R18" s="61"/>
      <c r="S18" s="70">
        <f t="shared" si="0"/>
        <v>10</v>
      </c>
      <c r="T18" s="75"/>
    </row>
    <row r="19" spans="1:20" ht="17.25" thickTop="1" thickBot="1" x14ac:dyDescent="0.3">
      <c r="A19" s="36">
        <v>11</v>
      </c>
      <c r="B19" s="3" t="s">
        <v>34</v>
      </c>
      <c r="C19" s="5"/>
      <c r="D19" s="5"/>
      <c r="E19" s="5"/>
      <c r="F19" s="5">
        <v>4</v>
      </c>
      <c r="G19" s="5"/>
      <c r="H19" s="5">
        <v>2</v>
      </c>
      <c r="I19" s="5"/>
      <c r="J19" s="5"/>
      <c r="K19" s="5"/>
      <c r="L19" s="5"/>
      <c r="M19" s="5">
        <v>3</v>
      </c>
      <c r="N19" s="5"/>
      <c r="O19" s="5"/>
      <c r="P19" s="5"/>
      <c r="Q19" s="5">
        <v>3</v>
      </c>
      <c r="R19" s="61"/>
      <c r="S19" s="70">
        <f t="shared" si="0"/>
        <v>12</v>
      </c>
      <c r="T19" s="75"/>
    </row>
    <row r="20" spans="1:20" ht="17.25" thickTop="1" thickBot="1" x14ac:dyDescent="0.3">
      <c r="A20" s="36">
        <v>12</v>
      </c>
      <c r="B20" s="3" t="s">
        <v>35</v>
      </c>
      <c r="C20" s="5"/>
      <c r="D20" s="5"/>
      <c r="E20" s="5"/>
      <c r="F20" s="5">
        <v>4</v>
      </c>
      <c r="G20" s="5"/>
      <c r="H20" s="5">
        <v>2</v>
      </c>
      <c r="I20" s="5"/>
      <c r="J20" s="5"/>
      <c r="K20" s="5"/>
      <c r="L20" s="5"/>
      <c r="M20" s="5">
        <v>3</v>
      </c>
      <c r="N20" s="5"/>
      <c r="O20" s="5"/>
      <c r="P20" s="5">
        <v>2</v>
      </c>
      <c r="Q20" s="5"/>
      <c r="R20" s="61"/>
      <c r="S20" s="70">
        <f t="shared" si="0"/>
        <v>11</v>
      </c>
      <c r="T20" s="75"/>
    </row>
    <row r="21" spans="1:20" ht="17.25" thickTop="1" thickBot="1" x14ac:dyDescent="0.3">
      <c r="A21" s="36">
        <v>13</v>
      </c>
      <c r="B21" s="3" t="s">
        <v>36</v>
      </c>
      <c r="C21" s="5"/>
      <c r="D21" s="5"/>
      <c r="E21" s="5">
        <v>3</v>
      </c>
      <c r="F21" s="5"/>
      <c r="G21" s="5"/>
      <c r="H21" s="5">
        <v>2</v>
      </c>
      <c r="I21" s="5"/>
      <c r="J21" s="5"/>
      <c r="K21" s="5"/>
      <c r="L21" s="5"/>
      <c r="M21" s="5">
        <v>3</v>
      </c>
      <c r="N21" s="5"/>
      <c r="O21" s="5"/>
      <c r="P21" s="5">
        <v>2</v>
      </c>
      <c r="Q21" s="5"/>
      <c r="R21" s="61"/>
      <c r="S21" s="70">
        <f t="shared" si="0"/>
        <v>10</v>
      </c>
      <c r="T21" s="75"/>
    </row>
    <row r="22" spans="1:20" ht="17.25" thickTop="1" thickBot="1" x14ac:dyDescent="0.3">
      <c r="A22" s="36">
        <v>14</v>
      </c>
      <c r="B22" s="3" t="s">
        <v>37</v>
      </c>
      <c r="C22" s="5"/>
      <c r="D22" s="5">
        <v>2</v>
      </c>
      <c r="E22" s="5"/>
      <c r="F22" s="5"/>
      <c r="G22" s="5"/>
      <c r="H22" s="5"/>
      <c r="I22" s="5">
        <v>3</v>
      </c>
      <c r="J22" s="5"/>
      <c r="K22" s="5"/>
      <c r="L22" s="5"/>
      <c r="M22" s="5">
        <v>3</v>
      </c>
      <c r="N22" s="5"/>
      <c r="O22" s="5"/>
      <c r="P22" s="5">
        <v>2</v>
      </c>
      <c r="Q22" s="5"/>
      <c r="R22" s="61"/>
      <c r="S22" s="70">
        <f t="shared" si="0"/>
        <v>10</v>
      </c>
      <c r="T22" s="75"/>
    </row>
    <row r="23" spans="1:20" ht="17.25" thickTop="1" thickBot="1" x14ac:dyDescent="0.3">
      <c r="A23" s="36">
        <v>15</v>
      </c>
      <c r="B23" s="3" t="s">
        <v>38</v>
      </c>
      <c r="C23" s="5"/>
      <c r="D23" s="5"/>
      <c r="E23" s="5">
        <v>3</v>
      </c>
      <c r="F23" s="5"/>
      <c r="G23" s="5"/>
      <c r="H23" s="5"/>
      <c r="I23" s="5">
        <v>3</v>
      </c>
      <c r="J23" s="5"/>
      <c r="K23" s="5"/>
      <c r="L23" s="5">
        <v>2</v>
      </c>
      <c r="M23" s="5"/>
      <c r="N23" s="5"/>
      <c r="O23" s="5"/>
      <c r="P23" s="5">
        <v>2</v>
      </c>
      <c r="Q23" s="5"/>
      <c r="R23" s="61"/>
      <c r="S23" s="70">
        <f t="shared" si="0"/>
        <v>10</v>
      </c>
      <c r="T23" s="75"/>
    </row>
    <row r="24" spans="1:20" ht="17.25" thickTop="1" thickBot="1" x14ac:dyDescent="0.3">
      <c r="A24" s="36">
        <v>16</v>
      </c>
      <c r="B24" s="3" t="s">
        <v>39</v>
      </c>
      <c r="C24" s="5"/>
      <c r="D24" s="5"/>
      <c r="E24" s="5">
        <v>3</v>
      </c>
      <c r="F24" s="5"/>
      <c r="G24" s="5"/>
      <c r="H24" s="5">
        <v>2</v>
      </c>
      <c r="I24" s="5"/>
      <c r="J24" s="5"/>
      <c r="K24" s="5"/>
      <c r="L24" s="5">
        <v>2</v>
      </c>
      <c r="M24" s="5"/>
      <c r="N24" s="5"/>
      <c r="O24" s="5"/>
      <c r="P24" s="5">
        <v>2</v>
      </c>
      <c r="Q24" s="5"/>
      <c r="R24" s="61"/>
      <c r="S24" s="70">
        <f t="shared" si="0"/>
        <v>9</v>
      </c>
      <c r="T24" s="75"/>
    </row>
    <row r="25" spans="1:20" ht="17.25" thickTop="1" thickBot="1" x14ac:dyDescent="0.3">
      <c r="A25" s="36">
        <v>17</v>
      </c>
      <c r="B25" s="3" t="s">
        <v>40</v>
      </c>
      <c r="C25" s="5"/>
      <c r="D25" s="5">
        <v>2</v>
      </c>
      <c r="E25" s="5"/>
      <c r="F25" s="5"/>
      <c r="G25" s="5"/>
      <c r="H25" s="5">
        <v>2</v>
      </c>
      <c r="I25" s="5"/>
      <c r="J25" s="5"/>
      <c r="K25" s="5"/>
      <c r="L25" s="5">
        <v>2</v>
      </c>
      <c r="M25" s="5"/>
      <c r="N25" s="5"/>
      <c r="O25" s="5"/>
      <c r="P25" s="5">
        <v>2</v>
      </c>
      <c r="Q25" s="5"/>
      <c r="R25" s="61"/>
      <c r="S25" s="70">
        <f t="shared" si="0"/>
        <v>8</v>
      </c>
      <c r="T25" s="75"/>
    </row>
    <row r="26" spans="1:20" ht="17.25" thickTop="1" thickBot="1" x14ac:dyDescent="0.3">
      <c r="A26" s="36">
        <v>18</v>
      </c>
      <c r="B26" s="3" t="s">
        <v>41</v>
      </c>
      <c r="C26" s="5"/>
      <c r="D26" s="29"/>
      <c r="E26" s="29">
        <v>3</v>
      </c>
      <c r="F26" s="29"/>
      <c r="G26" s="5"/>
      <c r="H26" s="5"/>
      <c r="I26" s="5">
        <v>3</v>
      </c>
      <c r="J26" s="5"/>
      <c r="K26" s="5"/>
      <c r="L26" s="5"/>
      <c r="M26" s="5">
        <v>3</v>
      </c>
      <c r="N26" s="5"/>
      <c r="O26" s="5"/>
      <c r="P26" s="5"/>
      <c r="Q26" s="5">
        <v>3</v>
      </c>
      <c r="R26" s="61"/>
      <c r="S26" s="70">
        <f t="shared" si="0"/>
        <v>12</v>
      </c>
      <c r="T26" s="75"/>
    </row>
    <row r="27" spans="1:20" ht="17.25" thickTop="1" thickBot="1" x14ac:dyDescent="0.3">
      <c r="A27" s="36">
        <v>19</v>
      </c>
      <c r="B27" s="3" t="s">
        <v>42</v>
      </c>
      <c r="C27" s="61"/>
      <c r="D27" s="72">
        <v>2</v>
      </c>
      <c r="E27" s="72"/>
      <c r="F27" s="73"/>
      <c r="G27" s="28"/>
      <c r="H27" s="5"/>
      <c r="I27" s="5">
        <v>3</v>
      </c>
      <c r="J27" s="5"/>
      <c r="K27" s="5"/>
      <c r="L27" s="5">
        <v>2</v>
      </c>
      <c r="M27" s="5"/>
      <c r="N27" s="5"/>
      <c r="O27" s="5"/>
      <c r="P27" s="5"/>
      <c r="Q27" s="5">
        <v>3</v>
      </c>
      <c r="R27" s="61"/>
      <c r="S27" s="70">
        <f t="shared" si="0"/>
        <v>10</v>
      </c>
      <c r="T27" s="75"/>
    </row>
    <row r="28" spans="1:20" ht="17.25" thickTop="1" thickBot="1" x14ac:dyDescent="0.3">
      <c r="A28" s="36">
        <v>20</v>
      </c>
      <c r="B28" s="3" t="s">
        <v>43</v>
      </c>
      <c r="C28" s="5"/>
      <c r="D28" s="71">
        <v>2</v>
      </c>
      <c r="E28" s="71"/>
      <c r="F28" s="71"/>
      <c r="G28" s="5"/>
      <c r="H28" s="5">
        <v>2</v>
      </c>
      <c r="I28" s="5"/>
      <c r="J28" s="5"/>
      <c r="K28" s="5"/>
      <c r="L28" s="5"/>
      <c r="M28" s="5"/>
      <c r="N28" s="5">
        <v>4</v>
      </c>
      <c r="O28" s="5"/>
      <c r="P28" s="5"/>
      <c r="Q28" s="5"/>
      <c r="R28" s="61">
        <v>4</v>
      </c>
      <c r="S28" s="70">
        <f t="shared" si="0"/>
        <v>12</v>
      </c>
      <c r="T28" s="75"/>
    </row>
    <row r="29" spans="1:20" ht="17.25" thickTop="1" thickBot="1" x14ac:dyDescent="0.3">
      <c r="A29" s="36">
        <v>21</v>
      </c>
      <c r="B29" s="3" t="s">
        <v>44</v>
      </c>
      <c r="C29" s="5"/>
      <c r="D29" s="5">
        <v>2</v>
      </c>
      <c r="E29" s="5"/>
      <c r="F29" s="5"/>
      <c r="G29" s="5"/>
      <c r="H29" s="5">
        <v>2</v>
      </c>
      <c r="I29" s="5"/>
      <c r="J29" s="5"/>
      <c r="K29" s="5"/>
      <c r="L29" s="5"/>
      <c r="M29" s="5"/>
      <c r="N29" s="5">
        <v>4</v>
      </c>
      <c r="O29" s="5"/>
      <c r="P29" s="5"/>
      <c r="Q29" s="5"/>
      <c r="R29" s="61">
        <v>4</v>
      </c>
      <c r="S29" s="70">
        <f t="shared" si="0"/>
        <v>12</v>
      </c>
      <c r="T29" s="75"/>
    </row>
    <row r="30" spans="1:20" ht="17.25" thickTop="1" thickBot="1" x14ac:dyDescent="0.3">
      <c r="A30" s="36">
        <v>22</v>
      </c>
      <c r="B30" s="27" t="s">
        <v>45</v>
      </c>
      <c r="C30" s="5"/>
      <c r="D30" s="5">
        <v>2</v>
      </c>
      <c r="E30" s="5"/>
      <c r="F30" s="5"/>
      <c r="G30" s="5"/>
      <c r="H30" s="5">
        <v>2</v>
      </c>
      <c r="I30" s="5"/>
      <c r="J30" s="5"/>
      <c r="K30" s="5"/>
      <c r="L30" s="5">
        <v>2</v>
      </c>
      <c r="M30" s="5"/>
      <c r="N30" s="5"/>
      <c r="O30" s="5"/>
      <c r="P30" s="5">
        <v>2</v>
      </c>
      <c r="Q30" s="5"/>
      <c r="R30" s="61"/>
      <c r="S30" s="70">
        <f t="shared" si="0"/>
        <v>8</v>
      </c>
      <c r="T30" s="75"/>
    </row>
    <row r="31" spans="1:20" ht="17.25" thickTop="1" thickBot="1" x14ac:dyDescent="0.3">
      <c r="A31" s="36">
        <v>23</v>
      </c>
      <c r="B31" s="3" t="s">
        <v>46</v>
      </c>
      <c r="C31" s="29"/>
      <c r="D31" s="59">
        <v>2</v>
      </c>
      <c r="E31" s="59"/>
      <c r="F31" s="28"/>
      <c r="G31" s="5"/>
      <c r="H31" s="5">
        <v>2</v>
      </c>
      <c r="I31" s="5"/>
      <c r="J31" s="5"/>
      <c r="K31" s="5"/>
      <c r="L31" s="5">
        <v>2</v>
      </c>
      <c r="M31" s="5"/>
      <c r="N31" s="5"/>
      <c r="O31" s="5"/>
      <c r="P31" s="5">
        <v>2</v>
      </c>
      <c r="Q31" s="5"/>
      <c r="R31" s="61"/>
      <c r="S31" s="70">
        <f t="shared" si="0"/>
        <v>8</v>
      </c>
      <c r="T31" s="75"/>
    </row>
    <row r="32" spans="1:20" s="83" customFormat="1" ht="17.25" thickTop="1" thickBot="1" x14ac:dyDescent="0.3">
      <c r="A32" s="77">
        <v>24</v>
      </c>
      <c r="B32" s="78" t="s">
        <v>47</v>
      </c>
      <c r="C32" s="79"/>
      <c r="D32" s="79"/>
      <c r="E32" s="79"/>
      <c r="F32" s="80">
        <v>4</v>
      </c>
      <c r="G32" s="80"/>
      <c r="H32" s="80">
        <v>2</v>
      </c>
      <c r="I32" s="80"/>
      <c r="J32" s="80"/>
      <c r="K32" s="80"/>
      <c r="L32" s="80">
        <v>2</v>
      </c>
      <c r="M32" s="80"/>
      <c r="N32" s="80"/>
      <c r="O32" s="80"/>
      <c r="P32" s="80">
        <v>2</v>
      </c>
      <c r="Q32" s="80"/>
      <c r="R32" s="81"/>
      <c r="S32" s="82">
        <f t="shared" si="0"/>
        <v>10</v>
      </c>
      <c r="T32" s="75"/>
    </row>
    <row r="33" spans="1:20" ht="17.25" thickTop="1" thickBot="1" x14ac:dyDescent="0.3">
      <c r="A33" s="36">
        <v>25</v>
      </c>
      <c r="B33" s="3" t="s">
        <v>48</v>
      </c>
      <c r="C33" s="6"/>
      <c r="D33" s="6"/>
      <c r="E33" s="6"/>
      <c r="F33" s="6">
        <v>4</v>
      </c>
      <c r="G33" s="6"/>
      <c r="H33" s="6"/>
      <c r="I33" s="6">
        <v>3</v>
      </c>
      <c r="J33" s="6"/>
      <c r="K33" s="6"/>
      <c r="L33" s="6"/>
      <c r="M33" s="6">
        <v>3</v>
      </c>
      <c r="N33" s="6"/>
      <c r="O33" s="6"/>
      <c r="P33" s="6"/>
      <c r="Q33" s="6">
        <v>3</v>
      </c>
      <c r="R33" s="62"/>
      <c r="S33" s="70">
        <f t="shared" si="0"/>
        <v>13</v>
      </c>
      <c r="T33" s="75"/>
    </row>
    <row r="34" spans="1:20" ht="17.25" thickTop="1" thickBot="1" x14ac:dyDescent="0.3">
      <c r="A34" s="36">
        <v>26</v>
      </c>
      <c r="B34" s="3" t="s">
        <v>49</v>
      </c>
      <c r="C34" s="6"/>
      <c r="D34" s="6"/>
      <c r="E34" s="6"/>
      <c r="F34" s="6">
        <v>4</v>
      </c>
      <c r="G34" s="6"/>
      <c r="H34" s="6"/>
      <c r="I34" s="6">
        <v>3</v>
      </c>
      <c r="J34" s="6"/>
      <c r="K34" s="6"/>
      <c r="L34" s="6"/>
      <c r="M34" s="6">
        <v>3</v>
      </c>
      <c r="N34" s="6"/>
      <c r="O34" s="6"/>
      <c r="P34" s="6"/>
      <c r="Q34" s="6">
        <v>3</v>
      </c>
      <c r="R34" s="62"/>
      <c r="S34" s="70">
        <f t="shared" si="0"/>
        <v>13</v>
      </c>
      <c r="T34" s="75"/>
    </row>
    <row r="35" spans="1:20" ht="17.25" thickTop="1" thickBot="1" x14ac:dyDescent="0.3">
      <c r="A35" s="36">
        <v>27</v>
      </c>
      <c r="B35" s="3" t="s">
        <v>50</v>
      </c>
      <c r="C35" s="29"/>
      <c r="D35" s="29"/>
      <c r="E35" s="29">
        <v>3</v>
      </c>
      <c r="F35" s="29"/>
      <c r="G35" s="5"/>
      <c r="H35" s="5">
        <v>2</v>
      </c>
      <c r="I35" s="5"/>
      <c r="J35" s="5"/>
      <c r="K35" s="5"/>
      <c r="L35" s="5"/>
      <c r="M35" s="5">
        <v>3</v>
      </c>
      <c r="N35" s="5"/>
      <c r="O35" s="5"/>
      <c r="P35" s="5"/>
      <c r="Q35" s="5">
        <v>3</v>
      </c>
      <c r="R35" s="61"/>
      <c r="S35" s="70">
        <f t="shared" si="0"/>
        <v>11</v>
      </c>
      <c r="T35" s="75"/>
    </row>
    <row r="36" spans="1:20" ht="17.25" thickTop="1" thickBot="1" x14ac:dyDescent="0.3">
      <c r="A36" s="36">
        <v>28</v>
      </c>
      <c r="B36" s="3" t="s">
        <v>51</v>
      </c>
      <c r="C36" s="6"/>
      <c r="D36" s="6"/>
      <c r="E36" s="6">
        <v>3</v>
      </c>
      <c r="F36" s="6"/>
      <c r="G36" s="6"/>
      <c r="H36" s="6">
        <v>2</v>
      </c>
      <c r="I36" s="6"/>
      <c r="J36" s="6"/>
      <c r="K36" s="6"/>
      <c r="L36" s="6"/>
      <c r="M36" s="6">
        <v>3</v>
      </c>
      <c r="N36" s="6"/>
      <c r="O36" s="6"/>
      <c r="P36" s="6"/>
      <c r="Q36" s="6">
        <v>3</v>
      </c>
      <c r="R36" s="62"/>
      <c r="S36" s="70">
        <f t="shared" si="0"/>
        <v>11</v>
      </c>
      <c r="T36" s="75"/>
    </row>
    <row r="37" spans="1:20" ht="17.25" thickTop="1" thickBot="1" x14ac:dyDescent="0.3">
      <c r="A37" s="36">
        <v>29</v>
      </c>
      <c r="B37" s="3" t="s">
        <v>52</v>
      </c>
      <c r="C37" s="6"/>
      <c r="D37" s="6"/>
      <c r="E37" s="6">
        <v>3</v>
      </c>
      <c r="F37" s="6"/>
      <c r="G37" s="6"/>
      <c r="H37" s="6"/>
      <c r="I37" s="6">
        <v>3</v>
      </c>
      <c r="J37" s="6"/>
      <c r="K37" s="6"/>
      <c r="L37" s="6"/>
      <c r="M37" s="6">
        <v>3</v>
      </c>
      <c r="N37" s="6"/>
      <c r="O37" s="6"/>
      <c r="P37" s="6"/>
      <c r="Q37" s="6"/>
      <c r="R37" s="62">
        <v>4</v>
      </c>
      <c r="S37" s="70">
        <f t="shared" si="0"/>
        <v>13</v>
      </c>
      <c r="T37" s="75"/>
    </row>
    <row r="38" spans="1:20" ht="17.25" thickTop="1" thickBot="1" x14ac:dyDescent="0.3">
      <c r="A38" s="36">
        <v>30</v>
      </c>
      <c r="B38" s="3" t="s">
        <v>53</v>
      </c>
      <c r="C38" s="6"/>
      <c r="D38" s="6"/>
      <c r="E38" s="6">
        <v>3</v>
      </c>
      <c r="F38" s="6"/>
      <c r="G38" s="6"/>
      <c r="H38" s="6"/>
      <c r="I38" s="6">
        <v>3</v>
      </c>
      <c r="J38" s="6"/>
      <c r="K38" s="6"/>
      <c r="L38" s="6"/>
      <c r="M38" s="6">
        <v>3</v>
      </c>
      <c r="N38" s="6"/>
      <c r="O38" s="6"/>
      <c r="P38" s="6"/>
      <c r="Q38" s="6"/>
      <c r="R38" s="62">
        <v>4</v>
      </c>
      <c r="S38" s="70">
        <f t="shared" si="0"/>
        <v>13</v>
      </c>
      <c r="T38" s="75"/>
    </row>
    <row r="39" spans="1:20" ht="17.25" thickTop="1" thickBot="1" x14ac:dyDescent="0.3">
      <c r="A39" s="36">
        <v>31</v>
      </c>
      <c r="B39" s="3" t="s">
        <v>54</v>
      </c>
      <c r="C39" s="6"/>
      <c r="D39" s="6"/>
      <c r="E39" s="6">
        <v>3</v>
      </c>
      <c r="F39" s="6"/>
      <c r="G39" s="6"/>
      <c r="H39" s="6"/>
      <c r="I39" s="6">
        <v>3</v>
      </c>
      <c r="J39" s="6"/>
      <c r="K39" s="6"/>
      <c r="L39" s="6">
        <v>2</v>
      </c>
      <c r="M39" s="6"/>
      <c r="N39" s="6"/>
      <c r="O39" s="6"/>
      <c r="P39" s="6"/>
      <c r="Q39" s="6"/>
      <c r="R39" s="62">
        <v>4</v>
      </c>
      <c r="S39" s="70">
        <f t="shared" si="0"/>
        <v>12</v>
      </c>
      <c r="T39" s="75"/>
    </row>
    <row r="40" spans="1:20" ht="17.25" thickTop="1" thickBot="1" x14ac:dyDescent="0.3">
      <c r="A40" s="36">
        <v>32</v>
      </c>
      <c r="B40" s="3" t="s">
        <v>55</v>
      </c>
      <c r="C40" s="6"/>
      <c r="D40" s="6"/>
      <c r="E40" s="6">
        <v>3</v>
      </c>
      <c r="F40" s="6"/>
      <c r="G40" s="6"/>
      <c r="H40" s="6">
        <v>2</v>
      </c>
      <c r="I40" s="6"/>
      <c r="J40" s="6"/>
      <c r="K40" s="6"/>
      <c r="L40" s="6">
        <v>2</v>
      </c>
      <c r="M40" s="6"/>
      <c r="N40" s="6"/>
      <c r="O40" s="6"/>
      <c r="P40" s="6">
        <v>2</v>
      </c>
      <c r="Q40" s="6"/>
      <c r="R40" s="62"/>
      <c r="S40" s="70">
        <f t="shared" si="0"/>
        <v>9</v>
      </c>
      <c r="T40" s="75"/>
    </row>
    <row r="41" spans="1:20" ht="17.25" thickTop="1" thickBot="1" x14ac:dyDescent="0.3">
      <c r="A41" s="36">
        <v>33</v>
      </c>
      <c r="B41" s="3" t="s">
        <v>56</v>
      </c>
      <c r="C41" s="6"/>
      <c r="D41" s="6">
        <v>2</v>
      </c>
      <c r="E41" s="6"/>
      <c r="F41" s="6"/>
      <c r="G41" s="6"/>
      <c r="H41" s="6">
        <v>2</v>
      </c>
      <c r="I41" s="6"/>
      <c r="J41" s="6"/>
      <c r="K41" s="6"/>
      <c r="L41" s="6">
        <v>2</v>
      </c>
      <c r="M41" s="6"/>
      <c r="N41" s="6"/>
      <c r="O41" s="6"/>
      <c r="P41" s="6">
        <v>2</v>
      </c>
      <c r="Q41" s="6"/>
      <c r="R41" s="62"/>
      <c r="S41" s="70">
        <f t="shared" si="0"/>
        <v>8</v>
      </c>
      <c r="T41" s="75"/>
    </row>
    <row r="42" spans="1:20" ht="17.25" thickTop="1" thickBot="1" x14ac:dyDescent="0.3">
      <c r="A42" s="36">
        <v>34</v>
      </c>
      <c r="B42" s="3" t="s">
        <v>57</v>
      </c>
      <c r="C42" s="6"/>
      <c r="D42" s="6">
        <v>2</v>
      </c>
      <c r="E42" s="6"/>
      <c r="F42" s="6"/>
      <c r="G42" s="6"/>
      <c r="H42" s="6">
        <v>2</v>
      </c>
      <c r="I42" s="6"/>
      <c r="J42" s="6"/>
      <c r="K42" s="6"/>
      <c r="L42" s="6">
        <v>2</v>
      </c>
      <c r="M42" s="6"/>
      <c r="N42" s="6"/>
      <c r="O42" s="6"/>
      <c r="P42" s="6">
        <v>2</v>
      </c>
      <c r="Q42" s="6"/>
      <c r="R42" s="62"/>
      <c r="S42" s="70">
        <f t="shared" si="0"/>
        <v>8</v>
      </c>
      <c r="T42" s="75"/>
    </row>
    <row r="43" spans="1:20" ht="15.95" customHeight="1" thickTop="1" thickBot="1" x14ac:dyDescent="0.3">
      <c r="A43" s="36">
        <v>35</v>
      </c>
      <c r="B43" s="3" t="s">
        <v>58</v>
      </c>
      <c r="C43" s="6"/>
      <c r="D43" s="6">
        <v>2</v>
      </c>
      <c r="E43" s="6"/>
      <c r="F43" s="6"/>
      <c r="G43" s="6"/>
      <c r="H43" s="6">
        <v>2</v>
      </c>
      <c r="I43" s="6"/>
      <c r="J43" s="6"/>
      <c r="K43" s="6"/>
      <c r="L43" s="6">
        <v>2</v>
      </c>
      <c r="M43" s="6"/>
      <c r="N43" s="6"/>
      <c r="O43" s="6"/>
      <c r="P43" s="6">
        <v>2</v>
      </c>
      <c r="Q43" s="6"/>
      <c r="R43" s="62"/>
      <c r="S43" s="70">
        <f t="shared" si="0"/>
        <v>8</v>
      </c>
      <c r="T43" s="75"/>
    </row>
    <row r="44" spans="1:20" ht="18.95" customHeight="1" thickTop="1" thickBot="1" x14ac:dyDescent="0.3">
      <c r="A44" s="36">
        <v>36</v>
      </c>
      <c r="B44" s="3" t="s">
        <v>59</v>
      </c>
      <c r="C44" s="6"/>
      <c r="D44" s="6">
        <v>2</v>
      </c>
      <c r="E44" s="6"/>
      <c r="F44" s="6"/>
      <c r="G44" s="6"/>
      <c r="H44" s="6">
        <v>2</v>
      </c>
      <c r="I44" s="6"/>
      <c r="J44" s="6"/>
      <c r="K44" s="6"/>
      <c r="L44" s="6">
        <v>2</v>
      </c>
      <c r="M44" s="6"/>
      <c r="N44" s="6"/>
      <c r="O44" s="6"/>
      <c r="P44" s="6">
        <v>2</v>
      </c>
      <c r="Q44" s="6"/>
      <c r="R44" s="62"/>
      <c r="S44" s="70">
        <f t="shared" si="0"/>
        <v>8</v>
      </c>
      <c r="T44" s="75"/>
    </row>
    <row r="45" spans="1:20" s="86" customFormat="1" ht="18.75" customHeight="1" thickTop="1" thickBot="1" x14ac:dyDescent="0.3">
      <c r="A45" s="84">
        <v>37</v>
      </c>
      <c r="B45" s="78" t="s">
        <v>60</v>
      </c>
      <c r="C45" s="85"/>
      <c r="D45" s="76">
        <v>2</v>
      </c>
      <c r="E45" s="85"/>
      <c r="F45" s="85"/>
      <c r="G45" s="85"/>
      <c r="H45" s="85">
        <v>2</v>
      </c>
      <c r="I45" s="85"/>
      <c r="J45" s="85"/>
      <c r="K45" s="85"/>
      <c r="L45" s="85"/>
      <c r="M45" s="85">
        <v>3</v>
      </c>
      <c r="N45" s="85"/>
      <c r="O45" s="85"/>
      <c r="P45" s="85">
        <v>2</v>
      </c>
      <c r="Q45" s="85"/>
      <c r="R45" s="87"/>
      <c r="S45" s="82">
        <f t="shared" si="0"/>
        <v>9</v>
      </c>
      <c r="T45" s="75"/>
    </row>
    <row r="46" spans="1:20" ht="17.25" thickTop="1" thickBot="1" x14ac:dyDescent="0.3">
      <c r="A46" s="89">
        <v>38</v>
      </c>
      <c r="B46" s="90" t="s">
        <v>61</v>
      </c>
      <c r="C46" s="91"/>
      <c r="D46" s="91">
        <v>2</v>
      </c>
      <c r="E46" s="91"/>
      <c r="F46" s="91"/>
      <c r="G46" s="91"/>
      <c r="H46" s="91">
        <v>2</v>
      </c>
      <c r="I46" s="91"/>
      <c r="J46" s="91"/>
      <c r="K46" s="91"/>
      <c r="L46" s="91">
        <v>2</v>
      </c>
      <c r="M46" s="91"/>
      <c r="N46" s="91"/>
      <c r="O46" s="91"/>
      <c r="P46" s="91">
        <v>2</v>
      </c>
      <c r="Q46" s="91"/>
      <c r="R46" s="92"/>
      <c r="S46" s="96">
        <f t="shared" si="0"/>
        <v>8</v>
      </c>
      <c r="T46" s="75"/>
    </row>
    <row r="47" spans="1:20" ht="19.5" thickBot="1" x14ac:dyDescent="0.35">
      <c r="A47" s="93" t="s">
        <v>183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5"/>
      <c r="S47" s="97">
        <f>SUM(S9:S46)</f>
        <v>396</v>
      </c>
      <c r="T47" s="88"/>
    </row>
  </sheetData>
  <mergeCells count="29">
    <mergeCell ref="A47:R47"/>
    <mergeCell ref="S5:S8"/>
    <mergeCell ref="T5:T8"/>
    <mergeCell ref="T9:T47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A1:R1"/>
    <mergeCell ref="A4:R4"/>
    <mergeCell ref="G6:J6"/>
    <mergeCell ref="K6:N6"/>
    <mergeCell ref="O6:R6"/>
    <mergeCell ref="C5:R5"/>
    <mergeCell ref="A5:A8"/>
    <mergeCell ref="B5:B8"/>
    <mergeCell ref="C6:F6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7566-90D2-46FC-AF11-3FE2EABF2259}">
  <dimension ref="A1:T47"/>
  <sheetViews>
    <sheetView zoomScale="90" zoomScaleNormal="90" workbookViewId="0">
      <selection activeCell="N40" sqref="N40"/>
    </sheetView>
  </sheetViews>
  <sheetFormatPr defaultRowHeight="15" x14ac:dyDescent="0.25"/>
  <cols>
    <col min="1" max="1" width="6.42578125" customWidth="1"/>
    <col min="2" max="2" width="33" bestFit="1" customWidth="1"/>
    <col min="11" max="13" width="8" customWidth="1"/>
    <col min="14" max="14" width="8.5703125" customWidth="1"/>
    <col min="19" max="19" width="16.7109375" customWidth="1"/>
    <col min="20" max="20" width="24.5703125" customWidth="1"/>
  </cols>
  <sheetData>
    <row r="1" spans="1:20" ht="15.75" x14ac:dyDescent="0.25">
      <c r="A1" s="41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31.5" x14ac:dyDescent="0.25">
      <c r="B2" s="7" t="s">
        <v>13</v>
      </c>
      <c r="C2" s="8" t="s">
        <v>14</v>
      </c>
      <c r="D2" s="8"/>
      <c r="E2" s="8"/>
      <c r="F2" s="9"/>
      <c r="J2" s="9"/>
      <c r="K2" s="7" t="s">
        <v>15</v>
      </c>
      <c r="L2" s="7"/>
      <c r="M2" s="7"/>
      <c r="N2" s="9">
        <v>2</v>
      </c>
      <c r="O2" s="9"/>
      <c r="P2" s="9"/>
      <c r="Q2" s="9"/>
      <c r="R2" s="9"/>
    </row>
    <row r="3" spans="1:20" ht="31.5" x14ac:dyDescent="0.25">
      <c r="B3" s="7" t="s">
        <v>17</v>
      </c>
      <c r="C3" s="7" t="s">
        <v>66</v>
      </c>
      <c r="D3" s="7"/>
      <c r="E3" s="7"/>
      <c r="G3" s="9"/>
      <c r="H3" s="9"/>
      <c r="I3" s="9"/>
      <c r="J3" s="9"/>
      <c r="K3" s="7" t="s">
        <v>18</v>
      </c>
      <c r="L3" s="7"/>
      <c r="M3" s="7"/>
      <c r="N3" s="8" t="s">
        <v>23</v>
      </c>
      <c r="O3" s="9"/>
      <c r="P3" s="9"/>
      <c r="Q3" s="9"/>
      <c r="R3" s="9"/>
    </row>
    <row r="4" spans="1:20" ht="16.5" thickBot="1" x14ac:dyDescent="0.3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0" ht="16.5" customHeight="1" thickBot="1" x14ac:dyDescent="0.3">
      <c r="A5" s="49" t="s">
        <v>0</v>
      </c>
      <c r="B5" s="51" t="s">
        <v>21</v>
      </c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66" t="s">
        <v>182</v>
      </c>
      <c r="T5" s="66" t="s">
        <v>22</v>
      </c>
    </row>
    <row r="6" spans="1:20" ht="103.5" customHeight="1" thickTop="1" thickBot="1" x14ac:dyDescent="0.3">
      <c r="A6" s="50"/>
      <c r="B6" s="52"/>
      <c r="C6" s="54" t="s">
        <v>178</v>
      </c>
      <c r="D6" s="58"/>
      <c r="E6" s="58"/>
      <c r="F6" s="55"/>
      <c r="G6" s="44" t="s">
        <v>179</v>
      </c>
      <c r="H6" s="45"/>
      <c r="I6" s="45"/>
      <c r="J6" s="45"/>
      <c r="K6" s="46" t="s">
        <v>180</v>
      </c>
      <c r="L6" s="46"/>
      <c r="M6" s="46"/>
      <c r="N6" s="46"/>
      <c r="O6" s="46" t="s">
        <v>181</v>
      </c>
      <c r="P6" s="46"/>
      <c r="Q6" s="46"/>
      <c r="R6" s="60"/>
      <c r="S6" s="67"/>
      <c r="T6" s="67"/>
    </row>
    <row r="7" spans="1:20" ht="84" customHeight="1" thickTop="1" thickBot="1" x14ac:dyDescent="0.3">
      <c r="A7" s="50"/>
      <c r="B7" s="53"/>
      <c r="C7" s="63">
        <v>1</v>
      </c>
      <c r="D7" s="63">
        <v>2</v>
      </c>
      <c r="E7" s="63">
        <v>3</v>
      </c>
      <c r="F7" s="63">
        <v>4</v>
      </c>
      <c r="G7" s="63">
        <v>1</v>
      </c>
      <c r="H7" s="63">
        <v>2</v>
      </c>
      <c r="I7" s="63">
        <v>3</v>
      </c>
      <c r="J7" s="63">
        <v>4</v>
      </c>
      <c r="K7" s="63">
        <v>1</v>
      </c>
      <c r="L7" s="63">
        <v>2</v>
      </c>
      <c r="M7" s="63">
        <v>3</v>
      </c>
      <c r="N7" s="63">
        <v>4</v>
      </c>
      <c r="O7" s="63">
        <v>1</v>
      </c>
      <c r="P7" s="63">
        <v>2</v>
      </c>
      <c r="Q7" s="63">
        <v>3</v>
      </c>
      <c r="R7" s="64">
        <v>4</v>
      </c>
      <c r="S7" s="67"/>
      <c r="T7" s="67"/>
    </row>
    <row r="8" spans="1:20" ht="17.25" customHeight="1" thickTop="1" thickBot="1" x14ac:dyDescent="0.3">
      <c r="A8" s="50"/>
      <c r="B8" s="5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65"/>
      <c r="S8" s="67"/>
      <c r="T8" s="67"/>
    </row>
    <row r="9" spans="1:20" ht="17.25" thickTop="1" thickBot="1" x14ac:dyDescent="0.3">
      <c r="A9" s="36">
        <v>1</v>
      </c>
      <c r="B9" s="3" t="s">
        <v>24</v>
      </c>
      <c r="C9" s="68"/>
      <c r="D9" s="68"/>
      <c r="E9" s="68"/>
      <c r="F9" s="68">
        <v>4</v>
      </c>
      <c r="G9" s="68"/>
      <c r="H9" s="68"/>
      <c r="I9" s="68"/>
      <c r="J9" s="68">
        <v>4</v>
      </c>
      <c r="K9" s="68"/>
      <c r="L9" s="68"/>
      <c r="M9" s="68"/>
      <c r="N9" s="68">
        <v>4</v>
      </c>
      <c r="O9" s="68"/>
      <c r="P9" s="68"/>
      <c r="Q9" s="68"/>
      <c r="R9" s="69">
        <v>4</v>
      </c>
      <c r="S9" s="70">
        <f>SUM(C9:R9)</f>
        <v>16</v>
      </c>
      <c r="T9" s="74">
        <f>(S47/608)*100%</f>
        <v>0.93914473684210531</v>
      </c>
    </row>
    <row r="10" spans="1:20" ht="17.25" thickTop="1" thickBot="1" x14ac:dyDescent="0.3">
      <c r="A10" s="36">
        <v>2</v>
      </c>
      <c r="B10" s="3" t="s">
        <v>25</v>
      </c>
      <c r="C10" s="5"/>
      <c r="D10" s="5"/>
      <c r="E10" s="5"/>
      <c r="F10" s="5">
        <v>4</v>
      </c>
      <c r="G10" s="5"/>
      <c r="H10" s="5"/>
      <c r="I10" s="5"/>
      <c r="J10" s="5">
        <v>4</v>
      </c>
      <c r="K10" s="5"/>
      <c r="L10" s="5"/>
      <c r="M10" s="5"/>
      <c r="N10" s="5">
        <v>4</v>
      </c>
      <c r="O10" s="5"/>
      <c r="P10" s="5"/>
      <c r="Q10" s="5"/>
      <c r="R10" s="61">
        <v>4</v>
      </c>
      <c r="S10" s="70">
        <f t="shared" ref="S10:S46" si="0">SUM(C10:R10)</f>
        <v>16</v>
      </c>
      <c r="T10" s="75"/>
    </row>
    <row r="11" spans="1:20" ht="17.25" thickTop="1" thickBot="1" x14ac:dyDescent="0.3">
      <c r="A11" s="36">
        <v>3</v>
      </c>
      <c r="B11" s="3" t="s">
        <v>26</v>
      </c>
      <c r="C11" s="5"/>
      <c r="D11" s="5"/>
      <c r="E11" s="5"/>
      <c r="F11" s="5">
        <v>4</v>
      </c>
      <c r="G11" s="5"/>
      <c r="H11" s="5"/>
      <c r="I11" s="5"/>
      <c r="J11" s="5">
        <v>4</v>
      </c>
      <c r="K11" s="5"/>
      <c r="L11" s="5"/>
      <c r="M11" s="5"/>
      <c r="N11" s="5">
        <v>4</v>
      </c>
      <c r="O11" s="5"/>
      <c r="P11" s="5"/>
      <c r="Q11" s="5"/>
      <c r="R11" s="61">
        <v>4</v>
      </c>
      <c r="S11" s="70">
        <f t="shared" si="0"/>
        <v>16</v>
      </c>
      <c r="T11" s="75"/>
    </row>
    <row r="12" spans="1:20" ht="17.25" thickTop="1" thickBot="1" x14ac:dyDescent="0.3">
      <c r="A12" s="36">
        <v>4</v>
      </c>
      <c r="B12" s="3" t="s">
        <v>27</v>
      </c>
      <c r="C12" s="5"/>
      <c r="D12" s="5"/>
      <c r="E12" s="5"/>
      <c r="F12" s="5">
        <v>4</v>
      </c>
      <c r="G12" s="5"/>
      <c r="H12" s="5"/>
      <c r="I12" s="5"/>
      <c r="J12" s="5">
        <v>4</v>
      </c>
      <c r="K12" s="5"/>
      <c r="L12" s="5"/>
      <c r="M12" s="5"/>
      <c r="N12" s="5">
        <v>4</v>
      </c>
      <c r="O12" s="5"/>
      <c r="P12" s="5"/>
      <c r="Q12" s="5"/>
      <c r="R12" s="61">
        <v>4</v>
      </c>
      <c r="S12" s="70">
        <f t="shared" si="0"/>
        <v>16</v>
      </c>
      <c r="T12" s="75"/>
    </row>
    <row r="13" spans="1:20" ht="17.25" thickTop="1" thickBot="1" x14ac:dyDescent="0.3">
      <c r="A13" s="36">
        <v>5</v>
      </c>
      <c r="B13" s="3" t="s">
        <v>28</v>
      </c>
      <c r="C13" s="5"/>
      <c r="D13" s="5"/>
      <c r="E13" s="5"/>
      <c r="F13" s="5">
        <v>4</v>
      </c>
      <c r="G13" s="5"/>
      <c r="H13" s="5"/>
      <c r="I13" s="5"/>
      <c r="J13" s="5">
        <v>4</v>
      </c>
      <c r="K13" s="5"/>
      <c r="L13" s="5"/>
      <c r="M13" s="5"/>
      <c r="N13" s="5">
        <v>4</v>
      </c>
      <c r="O13" s="5"/>
      <c r="P13" s="5"/>
      <c r="Q13" s="5"/>
      <c r="R13" s="61">
        <v>4</v>
      </c>
      <c r="S13" s="70">
        <f t="shared" si="0"/>
        <v>16</v>
      </c>
      <c r="T13" s="75"/>
    </row>
    <row r="14" spans="1:20" ht="17.25" thickTop="1" thickBot="1" x14ac:dyDescent="0.3">
      <c r="A14" s="36">
        <v>6</v>
      </c>
      <c r="B14" s="3" t="s">
        <v>29</v>
      </c>
      <c r="C14" s="5"/>
      <c r="D14" s="5"/>
      <c r="E14" s="5"/>
      <c r="F14" s="5">
        <v>4</v>
      </c>
      <c r="G14" s="5"/>
      <c r="H14" s="5"/>
      <c r="I14" s="5"/>
      <c r="J14" s="5">
        <v>4</v>
      </c>
      <c r="K14" s="5"/>
      <c r="L14" s="5"/>
      <c r="M14" s="5"/>
      <c r="N14" s="5">
        <v>4</v>
      </c>
      <c r="O14" s="5"/>
      <c r="P14" s="5"/>
      <c r="Q14" s="5"/>
      <c r="R14" s="61">
        <v>4</v>
      </c>
      <c r="S14" s="70">
        <f t="shared" si="0"/>
        <v>16</v>
      </c>
      <c r="T14" s="75"/>
    </row>
    <row r="15" spans="1:20" ht="17.25" thickTop="1" thickBot="1" x14ac:dyDescent="0.3">
      <c r="A15" s="36">
        <v>7</v>
      </c>
      <c r="B15" s="3" t="s">
        <v>30</v>
      </c>
      <c r="C15" s="5"/>
      <c r="D15" s="5"/>
      <c r="E15" s="5"/>
      <c r="F15" s="5">
        <v>4</v>
      </c>
      <c r="G15" s="5"/>
      <c r="H15" s="5"/>
      <c r="I15" s="5"/>
      <c r="J15" s="5">
        <v>4</v>
      </c>
      <c r="K15" s="5"/>
      <c r="L15" s="5"/>
      <c r="M15" s="5"/>
      <c r="N15" s="5">
        <v>4</v>
      </c>
      <c r="O15" s="5"/>
      <c r="P15" s="5"/>
      <c r="Q15" s="5"/>
      <c r="R15" s="61">
        <v>4</v>
      </c>
      <c r="S15" s="70">
        <f t="shared" si="0"/>
        <v>16</v>
      </c>
      <c r="T15" s="75"/>
    </row>
    <row r="16" spans="1:20" ht="17.25" thickTop="1" thickBot="1" x14ac:dyDescent="0.3">
      <c r="A16" s="36">
        <v>8</v>
      </c>
      <c r="B16" s="3" t="s">
        <v>31</v>
      </c>
      <c r="C16" s="5"/>
      <c r="D16" s="5"/>
      <c r="E16" s="5"/>
      <c r="F16" s="5">
        <v>4</v>
      </c>
      <c r="G16" s="5"/>
      <c r="H16" s="5"/>
      <c r="I16" s="5"/>
      <c r="J16" s="5">
        <v>4</v>
      </c>
      <c r="K16" s="5"/>
      <c r="L16" s="5"/>
      <c r="M16" s="5"/>
      <c r="N16" s="5">
        <v>4</v>
      </c>
      <c r="O16" s="5"/>
      <c r="P16" s="5"/>
      <c r="Q16" s="5"/>
      <c r="R16" s="61">
        <v>4</v>
      </c>
      <c r="S16" s="70">
        <f t="shared" si="0"/>
        <v>16</v>
      </c>
      <c r="T16" s="75"/>
    </row>
    <row r="17" spans="1:20" ht="17.25" thickTop="1" thickBot="1" x14ac:dyDescent="0.3">
      <c r="A17" s="36">
        <v>9</v>
      </c>
      <c r="B17" s="3" t="s">
        <v>32</v>
      </c>
      <c r="C17" s="5"/>
      <c r="D17" s="5"/>
      <c r="E17" s="5"/>
      <c r="F17" s="5">
        <v>4</v>
      </c>
      <c r="G17" s="5"/>
      <c r="H17" s="5"/>
      <c r="I17" s="5"/>
      <c r="J17" s="5">
        <v>4</v>
      </c>
      <c r="K17" s="5"/>
      <c r="L17" s="5"/>
      <c r="M17" s="5"/>
      <c r="N17" s="5">
        <v>4</v>
      </c>
      <c r="O17" s="5"/>
      <c r="P17" s="5"/>
      <c r="Q17" s="5"/>
      <c r="R17" s="61">
        <v>4</v>
      </c>
      <c r="S17" s="70">
        <f t="shared" si="0"/>
        <v>16</v>
      </c>
      <c r="T17" s="75"/>
    </row>
    <row r="18" spans="1:20" ht="17.25" thickTop="1" thickBot="1" x14ac:dyDescent="0.3">
      <c r="A18" s="36">
        <v>10</v>
      </c>
      <c r="B18" s="3" t="s">
        <v>33</v>
      </c>
      <c r="C18" s="5"/>
      <c r="D18" s="5"/>
      <c r="E18" s="5">
        <v>3</v>
      </c>
      <c r="F18" s="5"/>
      <c r="G18" s="5"/>
      <c r="H18" s="5"/>
      <c r="I18" s="5"/>
      <c r="J18" s="5">
        <v>4</v>
      </c>
      <c r="K18" s="5"/>
      <c r="L18" s="5"/>
      <c r="M18" s="5"/>
      <c r="N18" s="5">
        <v>4</v>
      </c>
      <c r="O18" s="5"/>
      <c r="P18" s="5"/>
      <c r="Q18" s="5"/>
      <c r="R18" s="61">
        <v>4</v>
      </c>
      <c r="S18" s="70">
        <f t="shared" si="0"/>
        <v>15</v>
      </c>
      <c r="T18" s="75"/>
    </row>
    <row r="19" spans="1:20" ht="17.25" thickTop="1" thickBot="1" x14ac:dyDescent="0.3">
      <c r="A19" s="36">
        <v>11</v>
      </c>
      <c r="B19" s="3" t="s">
        <v>34</v>
      </c>
      <c r="C19" s="5"/>
      <c r="D19" s="5"/>
      <c r="E19" s="5"/>
      <c r="F19" s="5">
        <v>4</v>
      </c>
      <c r="G19" s="5"/>
      <c r="H19" s="5"/>
      <c r="I19" s="5"/>
      <c r="J19" s="5">
        <v>4</v>
      </c>
      <c r="K19" s="5"/>
      <c r="L19" s="5"/>
      <c r="M19" s="5"/>
      <c r="N19" s="5">
        <v>4</v>
      </c>
      <c r="O19" s="5"/>
      <c r="P19" s="5"/>
      <c r="Q19" s="5"/>
      <c r="R19" s="61">
        <v>4</v>
      </c>
      <c r="S19" s="70">
        <f t="shared" si="0"/>
        <v>16</v>
      </c>
      <c r="T19" s="75"/>
    </row>
    <row r="20" spans="1:20" ht="17.25" thickTop="1" thickBot="1" x14ac:dyDescent="0.3">
      <c r="A20" s="36">
        <v>12</v>
      </c>
      <c r="B20" s="3" t="s">
        <v>35</v>
      </c>
      <c r="C20" s="5"/>
      <c r="D20" s="5"/>
      <c r="E20" s="5"/>
      <c r="F20" s="5">
        <v>4</v>
      </c>
      <c r="G20" s="5"/>
      <c r="H20" s="5"/>
      <c r="I20" s="5"/>
      <c r="J20" s="5">
        <v>4</v>
      </c>
      <c r="K20" s="5"/>
      <c r="L20" s="5"/>
      <c r="M20" s="5"/>
      <c r="N20" s="5">
        <v>4</v>
      </c>
      <c r="O20" s="5"/>
      <c r="P20" s="5"/>
      <c r="Q20" s="5"/>
      <c r="R20" s="61">
        <v>4</v>
      </c>
      <c r="S20" s="70">
        <f t="shared" si="0"/>
        <v>16</v>
      </c>
      <c r="T20" s="75"/>
    </row>
    <row r="21" spans="1:20" ht="17.25" thickTop="1" thickBot="1" x14ac:dyDescent="0.3">
      <c r="A21" s="36">
        <v>13</v>
      </c>
      <c r="B21" s="3" t="s">
        <v>36</v>
      </c>
      <c r="C21" s="5"/>
      <c r="D21" s="5"/>
      <c r="E21" s="5">
        <v>3</v>
      </c>
      <c r="F21" s="5"/>
      <c r="G21" s="5"/>
      <c r="H21" s="5"/>
      <c r="I21" s="5"/>
      <c r="J21" s="5">
        <v>4</v>
      </c>
      <c r="K21" s="5"/>
      <c r="L21" s="5"/>
      <c r="M21" s="5"/>
      <c r="N21" s="5">
        <v>4</v>
      </c>
      <c r="O21" s="5"/>
      <c r="P21" s="5"/>
      <c r="Q21" s="5"/>
      <c r="R21" s="61">
        <v>4</v>
      </c>
      <c r="S21" s="70">
        <f t="shared" si="0"/>
        <v>15</v>
      </c>
      <c r="T21" s="75"/>
    </row>
    <row r="22" spans="1:20" ht="17.25" thickTop="1" thickBot="1" x14ac:dyDescent="0.3">
      <c r="A22" s="36">
        <v>14</v>
      </c>
      <c r="B22" s="3" t="s">
        <v>37</v>
      </c>
      <c r="C22" s="5"/>
      <c r="D22" s="5"/>
      <c r="E22" s="5"/>
      <c r="F22" s="5">
        <v>4</v>
      </c>
      <c r="G22" s="5"/>
      <c r="H22" s="5"/>
      <c r="I22" s="5"/>
      <c r="J22" s="5">
        <v>4</v>
      </c>
      <c r="K22" s="5"/>
      <c r="L22" s="5"/>
      <c r="M22" s="5"/>
      <c r="N22" s="5">
        <v>4</v>
      </c>
      <c r="O22" s="5"/>
      <c r="P22" s="5"/>
      <c r="Q22" s="5"/>
      <c r="R22" s="61">
        <v>4</v>
      </c>
      <c r="S22" s="70">
        <f t="shared" si="0"/>
        <v>16</v>
      </c>
      <c r="T22" s="75"/>
    </row>
    <row r="23" spans="1:20" ht="17.25" thickTop="1" thickBot="1" x14ac:dyDescent="0.3">
      <c r="A23" s="36">
        <v>15</v>
      </c>
      <c r="B23" s="3" t="s">
        <v>38</v>
      </c>
      <c r="C23" s="5"/>
      <c r="D23" s="5"/>
      <c r="E23" s="5"/>
      <c r="F23" s="5">
        <v>4</v>
      </c>
      <c r="G23" s="5"/>
      <c r="H23" s="5"/>
      <c r="I23" s="5"/>
      <c r="J23" s="5">
        <v>4</v>
      </c>
      <c r="K23" s="5"/>
      <c r="L23" s="5"/>
      <c r="M23" s="5"/>
      <c r="N23" s="5">
        <v>4</v>
      </c>
      <c r="O23" s="5"/>
      <c r="P23" s="5"/>
      <c r="Q23" s="5"/>
      <c r="R23" s="61">
        <v>4</v>
      </c>
      <c r="S23" s="70">
        <f t="shared" si="0"/>
        <v>16</v>
      </c>
      <c r="T23" s="75"/>
    </row>
    <row r="24" spans="1:20" ht="17.25" thickTop="1" thickBot="1" x14ac:dyDescent="0.3">
      <c r="A24" s="36">
        <v>16</v>
      </c>
      <c r="B24" s="3" t="s">
        <v>39</v>
      </c>
      <c r="C24" s="5"/>
      <c r="D24" s="5"/>
      <c r="E24" s="5"/>
      <c r="F24" s="5">
        <v>4</v>
      </c>
      <c r="G24" s="5"/>
      <c r="H24" s="5"/>
      <c r="I24" s="5"/>
      <c r="J24" s="5">
        <v>4</v>
      </c>
      <c r="K24" s="5"/>
      <c r="L24" s="5"/>
      <c r="M24" s="5"/>
      <c r="N24" s="5">
        <v>4</v>
      </c>
      <c r="O24" s="5"/>
      <c r="P24" s="5"/>
      <c r="Q24" s="5"/>
      <c r="R24" s="61">
        <v>4</v>
      </c>
      <c r="S24" s="70">
        <f t="shared" si="0"/>
        <v>16</v>
      </c>
      <c r="T24" s="75"/>
    </row>
    <row r="25" spans="1:20" ht="17.25" thickTop="1" thickBot="1" x14ac:dyDescent="0.3">
      <c r="A25" s="36">
        <v>17</v>
      </c>
      <c r="B25" s="3" t="s">
        <v>40</v>
      </c>
      <c r="C25" s="5"/>
      <c r="D25" s="5"/>
      <c r="E25" s="5"/>
      <c r="F25" s="5">
        <v>4</v>
      </c>
      <c r="G25" s="5"/>
      <c r="H25" s="5"/>
      <c r="I25" s="5"/>
      <c r="J25" s="5">
        <v>4</v>
      </c>
      <c r="K25" s="5"/>
      <c r="L25" s="5"/>
      <c r="M25" s="5"/>
      <c r="N25" s="5">
        <v>4</v>
      </c>
      <c r="O25" s="5"/>
      <c r="P25" s="5"/>
      <c r="Q25" s="5"/>
      <c r="R25" s="61">
        <v>4</v>
      </c>
      <c r="S25" s="70">
        <f t="shared" si="0"/>
        <v>16</v>
      </c>
      <c r="T25" s="75"/>
    </row>
    <row r="26" spans="1:20" ht="17.25" thickTop="1" thickBot="1" x14ac:dyDescent="0.3">
      <c r="A26" s="36">
        <v>18</v>
      </c>
      <c r="B26" s="3" t="s">
        <v>41</v>
      </c>
      <c r="C26" s="5"/>
      <c r="D26" s="29"/>
      <c r="E26" s="29"/>
      <c r="F26" s="29">
        <v>4</v>
      </c>
      <c r="G26" s="5"/>
      <c r="H26" s="5"/>
      <c r="I26" s="5"/>
      <c r="J26" s="5">
        <v>4</v>
      </c>
      <c r="K26" s="5"/>
      <c r="L26" s="5"/>
      <c r="M26" s="5">
        <v>3</v>
      </c>
      <c r="N26" s="5"/>
      <c r="O26" s="5"/>
      <c r="P26" s="5"/>
      <c r="Q26" s="5">
        <v>3</v>
      </c>
      <c r="R26" s="61"/>
      <c r="S26" s="70">
        <f t="shared" si="0"/>
        <v>14</v>
      </c>
      <c r="T26" s="75"/>
    </row>
    <row r="27" spans="1:20" ht="17.25" thickTop="1" thickBot="1" x14ac:dyDescent="0.3">
      <c r="A27" s="36">
        <v>19</v>
      </c>
      <c r="B27" s="3" t="s">
        <v>42</v>
      </c>
      <c r="C27" s="61"/>
      <c r="D27" s="72"/>
      <c r="E27" s="72"/>
      <c r="F27" s="98">
        <v>4</v>
      </c>
      <c r="G27" s="28"/>
      <c r="H27" s="5"/>
      <c r="I27" s="5"/>
      <c r="J27" s="5">
        <v>4</v>
      </c>
      <c r="K27" s="5"/>
      <c r="L27" s="5"/>
      <c r="M27" s="5"/>
      <c r="N27" s="5">
        <v>4</v>
      </c>
      <c r="O27" s="5"/>
      <c r="P27" s="5"/>
      <c r="Q27" s="5">
        <v>3</v>
      </c>
      <c r="R27" s="61"/>
      <c r="S27" s="70">
        <f t="shared" si="0"/>
        <v>15</v>
      </c>
      <c r="T27" s="75"/>
    </row>
    <row r="28" spans="1:20" ht="17.25" thickTop="1" thickBot="1" x14ac:dyDescent="0.3">
      <c r="A28" s="36">
        <v>20</v>
      </c>
      <c r="B28" s="3" t="s">
        <v>43</v>
      </c>
      <c r="C28" s="5"/>
      <c r="D28" s="71"/>
      <c r="E28" s="71"/>
      <c r="F28" s="71">
        <v>4</v>
      </c>
      <c r="G28" s="5"/>
      <c r="H28" s="5"/>
      <c r="I28" s="5"/>
      <c r="J28" s="5">
        <v>4</v>
      </c>
      <c r="K28" s="5"/>
      <c r="L28" s="5"/>
      <c r="M28" s="5"/>
      <c r="N28" s="5">
        <v>4</v>
      </c>
      <c r="O28" s="5"/>
      <c r="P28" s="5"/>
      <c r="Q28" s="5"/>
      <c r="R28" s="61">
        <v>4</v>
      </c>
      <c r="S28" s="70">
        <f t="shared" si="0"/>
        <v>16</v>
      </c>
      <c r="T28" s="75"/>
    </row>
    <row r="29" spans="1:20" ht="17.25" thickTop="1" thickBot="1" x14ac:dyDescent="0.3">
      <c r="A29" s="36">
        <v>21</v>
      </c>
      <c r="B29" s="3" t="s">
        <v>44</v>
      </c>
      <c r="C29" s="5"/>
      <c r="D29" s="5"/>
      <c r="E29" s="5"/>
      <c r="F29" s="5">
        <v>4</v>
      </c>
      <c r="G29" s="5"/>
      <c r="H29" s="5"/>
      <c r="I29" s="5"/>
      <c r="J29" s="5">
        <v>4</v>
      </c>
      <c r="K29" s="5"/>
      <c r="L29" s="5"/>
      <c r="M29" s="5"/>
      <c r="N29" s="5">
        <v>4</v>
      </c>
      <c r="O29" s="5"/>
      <c r="P29" s="5"/>
      <c r="Q29" s="5"/>
      <c r="R29" s="61">
        <v>4</v>
      </c>
      <c r="S29" s="70">
        <f t="shared" si="0"/>
        <v>16</v>
      </c>
      <c r="T29" s="75"/>
    </row>
    <row r="30" spans="1:20" ht="17.25" thickTop="1" thickBot="1" x14ac:dyDescent="0.3">
      <c r="A30" s="36">
        <v>22</v>
      </c>
      <c r="B30" s="27" t="s">
        <v>45</v>
      </c>
      <c r="C30" s="5"/>
      <c r="D30" s="5">
        <v>2</v>
      </c>
      <c r="E30" s="5"/>
      <c r="F30" s="5"/>
      <c r="G30" s="5"/>
      <c r="H30" s="5"/>
      <c r="I30" s="5"/>
      <c r="J30" s="5">
        <v>4</v>
      </c>
      <c r="K30" s="5"/>
      <c r="L30" s="5"/>
      <c r="M30" s="5">
        <v>3</v>
      </c>
      <c r="N30" s="5"/>
      <c r="O30" s="5"/>
      <c r="P30" s="5"/>
      <c r="Q30" s="5">
        <v>3</v>
      </c>
      <c r="R30" s="61"/>
      <c r="S30" s="70">
        <f t="shared" si="0"/>
        <v>12</v>
      </c>
      <c r="T30" s="75"/>
    </row>
    <row r="31" spans="1:20" ht="17.25" thickTop="1" thickBot="1" x14ac:dyDescent="0.3">
      <c r="A31" s="36">
        <v>23</v>
      </c>
      <c r="B31" s="3" t="s">
        <v>46</v>
      </c>
      <c r="C31" s="29"/>
      <c r="D31" s="59"/>
      <c r="E31" s="59"/>
      <c r="F31" s="28">
        <v>4</v>
      </c>
      <c r="G31" s="5"/>
      <c r="H31" s="5"/>
      <c r="I31" s="5"/>
      <c r="J31" s="5">
        <v>4</v>
      </c>
      <c r="K31" s="5"/>
      <c r="L31" s="5"/>
      <c r="M31" s="5">
        <v>3</v>
      </c>
      <c r="N31" s="5"/>
      <c r="O31" s="5"/>
      <c r="P31" s="5"/>
      <c r="Q31" s="5">
        <v>3</v>
      </c>
      <c r="R31" s="61"/>
      <c r="S31" s="70">
        <f t="shared" si="0"/>
        <v>14</v>
      </c>
      <c r="T31" s="75"/>
    </row>
    <row r="32" spans="1:20" s="83" customFormat="1" ht="17.25" thickTop="1" thickBot="1" x14ac:dyDescent="0.3">
      <c r="A32" s="77">
        <v>24</v>
      </c>
      <c r="B32" s="78" t="s">
        <v>47</v>
      </c>
      <c r="C32" s="79"/>
      <c r="D32" s="79"/>
      <c r="E32" s="79"/>
      <c r="F32" s="80">
        <v>4</v>
      </c>
      <c r="G32" s="80"/>
      <c r="H32" s="80"/>
      <c r="I32" s="80"/>
      <c r="J32" s="80">
        <v>4</v>
      </c>
      <c r="K32" s="80"/>
      <c r="L32" s="80"/>
      <c r="M32" s="80">
        <v>3</v>
      </c>
      <c r="N32" s="80"/>
      <c r="O32" s="80"/>
      <c r="P32" s="80"/>
      <c r="Q32" s="80">
        <v>3</v>
      </c>
      <c r="R32" s="81"/>
      <c r="S32" s="82">
        <f t="shared" si="0"/>
        <v>14</v>
      </c>
      <c r="T32" s="75"/>
    </row>
    <row r="33" spans="1:20" ht="17.25" thickTop="1" thickBot="1" x14ac:dyDescent="0.3">
      <c r="A33" s="36">
        <v>25</v>
      </c>
      <c r="B33" s="3" t="s">
        <v>48</v>
      </c>
      <c r="C33" s="6"/>
      <c r="D33" s="6"/>
      <c r="E33" s="6"/>
      <c r="F33" s="6">
        <v>4</v>
      </c>
      <c r="G33" s="6"/>
      <c r="H33" s="6"/>
      <c r="I33" s="6"/>
      <c r="J33" s="6">
        <v>4</v>
      </c>
      <c r="K33" s="6"/>
      <c r="L33" s="6"/>
      <c r="M33" s="6">
        <v>3</v>
      </c>
      <c r="N33" s="6"/>
      <c r="O33" s="6"/>
      <c r="P33" s="6"/>
      <c r="Q33" s="6"/>
      <c r="R33" s="62">
        <v>4</v>
      </c>
      <c r="S33" s="70">
        <f t="shared" si="0"/>
        <v>15</v>
      </c>
      <c r="T33" s="75"/>
    </row>
    <row r="34" spans="1:20" ht="17.25" thickTop="1" thickBot="1" x14ac:dyDescent="0.3">
      <c r="A34" s="36">
        <v>26</v>
      </c>
      <c r="B34" s="3" t="s">
        <v>49</v>
      </c>
      <c r="C34" s="6"/>
      <c r="D34" s="6">
        <v>2</v>
      </c>
      <c r="E34" s="6"/>
      <c r="F34" s="6"/>
      <c r="G34" s="6"/>
      <c r="H34" s="6"/>
      <c r="I34" s="6"/>
      <c r="J34" s="6">
        <v>4</v>
      </c>
      <c r="K34" s="6"/>
      <c r="L34" s="6"/>
      <c r="M34" s="6">
        <v>3</v>
      </c>
      <c r="N34" s="6"/>
      <c r="O34" s="6"/>
      <c r="P34" s="6"/>
      <c r="Q34" s="6"/>
      <c r="R34" s="62">
        <v>4</v>
      </c>
      <c r="S34" s="70">
        <f t="shared" si="0"/>
        <v>13</v>
      </c>
      <c r="T34" s="75"/>
    </row>
    <row r="35" spans="1:20" ht="17.25" thickTop="1" thickBot="1" x14ac:dyDescent="0.3">
      <c r="A35" s="36">
        <v>27</v>
      </c>
      <c r="B35" s="3" t="s">
        <v>50</v>
      </c>
      <c r="C35" s="29"/>
      <c r="D35" s="29"/>
      <c r="E35" s="29"/>
      <c r="F35" s="29">
        <v>4</v>
      </c>
      <c r="G35" s="5"/>
      <c r="H35" s="5"/>
      <c r="I35" s="5">
        <v>3</v>
      </c>
      <c r="J35" s="5"/>
      <c r="K35" s="5"/>
      <c r="L35" s="5"/>
      <c r="M35" s="5"/>
      <c r="N35" s="5">
        <v>4</v>
      </c>
      <c r="O35" s="5"/>
      <c r="P35" s="5"/>
      <c r="Q35" s="5"/>
      <c r="R35" s="61">
        <v>4</v>
      </c>
      <c r="S35" s="70">
        <f t="shared" si="0"/>
        <v>15</v>
      </c>
      <c r="T35" s="75"/>
    </row>
    <row r="36" spans="1:20" ht="17.25" thickTop="1" thickBot="1" x14ac:dyDescent="0.3">
      <c r="A36" s="36">
        <v>28</v>
      </c>
      <c r="B36" s="3" t="s">
        <v>51</v>
      </c>
      <c r="C36" s="6"/>
      <c r="D36" s="6"/>
      <c r="E36" s="6"/>
      <c r="F36" s="6">
        <v>4</v>
      </c>
      <c r="G36" s="6"/>
      <c r="H36" s="6"/>
      <c r="I36" s="6">
        <v>3</v>
      </c>
      <c r="J36" s="6"/>
      <c r="K36" s="6"/>
      <c r="L36" s="6"/>
      <c r="M36" s="6"/>
      <c r="N36" s="6">
        <v>4</v>
      </c>
      <c r="O36" s="6"/>
      <c r="P36" s="6"/>
      <c r="Q36" s="6"/>
      <c r="R36" s="62">
        <v>4</v>
      </c>
      <c r="S36" s="70">
        <f t="shared" si="0"/>
        <v>15</v>
      </c>
      <c r="T36" s="75"/>
    </row>
    <row r="37" spans="1:20" ht="17.25" thickTop="1" thickBot="1" x14ac:dyDescent="0.3">
      <c r="A37" s="36">
        <v>29</v>
      </c>
      <c r="B37" s="3" t="s">
        <v>52</v>
      </c>
      <c r="C37" s="6"/>
      <c r="D37" s="6"/>
      <c r="E37" s="6"/>
      <c r="F37" s="6">
        <v>4</v>
      </c>
      <c r="G37" s="6"/>
      <c r="H37" s="6"/>
      <c r="I37" s="6">
        <v>3</v>
      </c>
      <c r="J37" s="6"/>
      <c r="K37" s="6"/>
      <c r="L37" s="6"/>
      <c r="M37" s="6"/>
      <c r="N37" s="6">
        <v>4</v>
      </c>
      <c r="O37" s="6"/>
      <c r="P37" s="6"/>
      <c r="Q37" s="6"/>
      <c r="R37" s="62">
        <v>4</v>
      </c>
      <c r="S37" s="70">
        <f t="shared" si="0"/>
        <v>15</v>
      </c>
      <c r="T37" s="75"/>
    </row>
    <row r="38" spans="1:20" ht="17.25" thickTop="1" thickBot="1" x14ac:dyDescent="0.3">
      <c r="A38" s="36">
        <v>30</v>
      </c>
      <c r="B38" s="3" t="s">
        <v>53</v>
      </c>
      <c r="C38" s="6"/>
      <c r="D38" s="6"/>
      <c r="E38" s="6"/>
      <c r="F38" s="6">
        <v>4</v>
      </c>
      <c r="G38" s="6"/>
      <c r="H38" s="6"/>
      <c r="I38" s="6">
        <v>3</v>
      </c>
      <c r="J38" s="6"/>
      <c r="K38" s="6"/>
      <c r="L38" s="6"/>
      <c r="M38" s="6"/>
      <c r="N38" s="6">
        <v>4</v>
      </c>
      <c r="O38" s="6"/>
      <c r="P38" s="6"/>
      <c r="Q38" s="6"/>
      <c r="R38" s="62">
        <v>4</v>
      </c>
      <c r="S38" s="70">
        <f t="shared" si="0"/>
        <v>15</v>
      </c>
      <c r="T38" s="75"/>
    </row>
    <row r="39" spans="1:20" ht="17.25" thickTop="1" thickBot="1" x14ac:dyDescent="0.3">
      <c r="A39" s="36">
        <v>31</v>
      </c>
      <c r="B39" s="3" t="s">
        <v>54</v>
      </c>
      <c r="C39" s="6"/>
      <c r="D39" s="6"/>
      <c r="E39" s="6"/>
      <c r="F39" s="6">
        <v>4</v>
      </c>
      <c r="G39" s="6"/>
      <c r="H39" s="6"/>
      <c r="I39" s="6">
        <v>3</v>
      </c>
      <c r="J39" s="6"/>
      <c r="K39" s="6"/>
      <c r="L39" s="6"/>
      <c r="M39" s="6"/>
      <c r="N39" s="6">
        <v>4</v>
      </c>
      <c r="O39" s="6"/>
      <c r="P39" s="6"/>
      <c r="Q39" s="6"/>
      <c r="R39" s="62">
        <v>4</v>
      </c>
      <c r="S39" s="70">
        <f t="shared" si="0"/>
        <v>15</v>
      </c>
      <c r="T39" s="75"/>
    </row>
    <row r="40" spans="1:20" ht="17.25" thickTop="1" thickBot="1" x14ac:dyDescent="0.3">
      <c r="A40" s="36">
        <v>32</v>
      </c>
      <c r="B40" s="3" t="s">
        <v>55</v>
      </c>
      <c r="C40" s="6"/>
      <c r="D40" s="6"/>
      <c r="E40" s="6"/>
      <c r="F40" s="6">
        <v>4</v>
      </c>
      <c r="G40" s="6"/>
      <c r="H40" s="6"/>
      <c r="I40" s="6"/>
      <c r="J40" s="6">
        <v>4</v>
      </c>
      <c r="K40" s="6"/>
      <c r="L40" s="6"/>
      <c r="M40" s="6">
        <v>3</v>
      </c>
      <c r="N40" s="6"/>
      <c r="O40" s="6"/>
      <c r="P40" s="6"/>
      <c r="Q40" s="6"/>
      <c r="R40" s="62">
        <v>4</v>
      </c>
      <c r="S40" s="70">
        <f t="shared" si="0"/>
        <v>15</v>
      </c>
      <c r="T40" s="75"/>
    </row>
    <row r="41" spans="1:20" ht="17.25" thickTop="1" thickBot="1" x14ac:dyDescent="0.3">
      <c r="A41" s="36">
        <v>33</v>
      </c>
      <c r="B41" s="3" t="s">
        <v>56</v>
      </c>
      <c r="C41" s="6"/>
      <c r="D41" s="6"/>
      <c r="E41" s="6"/>
      <c r="F41" s="6">
        <v>4</v>
      </c>
      <c r="G41" s="6"/>
      <c r="H41" s="6"/>
      <c r="I41" s="6"/>
      <c r="J41" s="6">
        <v>4</v>
      </c>
      <c r="K41" s="6"/>
      <c r="L41" s="6"/>
      <c r="M41" s="6">
        <v>3</v>
      </c>
      <c r="N41" s="6"/>
      <c r="O41" s="6"/>
      <c r="P41" s="6"/>
      <c r="Q41" s="6"/>
      <c r="R41" s="62">
        <v>4</v>
      </c>
      <c r="S41" s="70">
        <f t="shared" si="0"/>
        <v>15</v>
      </c>
      <c r="T41" s="75"/>
    </row>
    <row r="42" spans="1:20" ht="17.25" thickTop="1" thickBot="1" x14ac:dyDescent="0.3">
      <c r="A42" s="36">
        <v>34</v>
      </c>
      <c r="B42" s="3" t="s">
        <v>57</v>
      </c>
      <c r="C42" s="6"/>
      <c r="D42" s="6"/>
      <c r="E42" s="6">
        <v>3</v>
      </c>
      <c r="F42" s="6"/>
      <c r="G42" s="6"/>
      <c r="H42" s="6"/>
      <c r="I42" s="6"/>
      <c r="J42" s="6">
        <v>4</v>
      </c>
      <c r="K42" s="6"/>
      <c r="L42" s="6"/>
      <c r="M42" s="6">
        <v>3</v>
      </c>
      <c r="N42" s="6"/>
      <c r="O42" s="6"/>
      <c r="P42" s="6"/>
      <c r="Q42" s="6"/>
      <c r="R42" s="62">
        <v>4</v>
      </c>
      <c r="S42" s="70">
        <f t="shared" si="0"/>
        <v>14</v>
      </c>
      <c r="T42" s="75"/>
    </row>
    <row r="43" spans="1:20" ht="15.95" customHeight="1" thickTop="1" thickBot="1" x14ac:dyDescent="0.3">
      <c r="A43" s="36">
        <v>35</v>
      </c>
      <c r="B43" s="3" t="s">
        <v>58</v>
      </c>
      <c r="C43" s="6"/>
      <c r="D43" s="6"/>
      <c r="E43" s="6">
        <v>3</v>
      </c>
      <c r="F43" s="6"/>
      <c r="G43" s="6"/>
      <c r="H43" s="6"/>
      <c r="I43" s="6"/>
      <c r="J43" s="6">
        <v>4</v>
      </c>
      <c r="K43" s="6"/>
      <c r="L43" s="6"/>
      <c r="M43" s="6">
        <v>3</v>
      </c>
      <c r="N43" s="6"/>
      <c r="O43" s="6"/>
      <c r="P43" s="6"/>
      <c r="Q43" s="6"/>
      <c r="R43" s="62">
        <v>4</v>
      </c>
      <c r="S43" s="70">
        <f t="shared" si="0"/>
        <v>14</v>
      </c>
      <c r="T43" s="75"/>
    </row>
    <row r="44" spans="1:20" ht="18.95" customHeight="1" thickTop="1" thickBot="1" x14ac:dyDescent="0.3">
      <c r="A44" s="36">
        <v>36</v>
      </c>
      <c r="B44" s="3" t="s">
        <v>59</v>
      </c>
      <c r="C44" s="6"/>
      <c r="D44" s="6"/>
      <c r="E44" s="6">
        <v>3</v>
      </c>
      <c r="F44" s="6"/>
      <c r="G44" s="6"/>
      <c r="H44" s="6"/>
      <c r="I44" s="6"/>
      <c r="J44" s="6">
        <v>4</v>
      </c>
      <c r="K44" s="6"/>
      <c r="L44" s="6"/>
      <c r="M44" s="6">
        <v>3</v>
      </c>
      <c r="N44" s="6"/>
      <c r="O44" s="6"/>
      <c r="P44" s="6"/>
      <c r="Q44" s="6"/>
      <c r="R44" s="62">
        <v>4</v>
      </c>
      <c r="S44" s="70">
        <f t="shared" si="0"/>
        <v>14</v>
      </c>
      <c r="T44" s="75"/>
    </row>
    <row r="45" spans="1:20" s="86" customFormat="1" ht="18.75" customHeight="1" thickTop="1" thickBot="1" x14ac:dyDescent="0.3">
      <c r="A45" s="84">
        <v>37</v>
      </c>
      <c r="B45" s="78" t="s">
        <v>60</v>
      </c>
      <c r="C45" s="85"/>
      <c r="D45" s="76"/>
      <c r="E45" s="85">
        <v>3</v>
      </c>
      <c r="F45" s="85"/>
      <c r="G45" s="85"/>
      <c r="H45" s="85"/>
      <c r="I45" s="85"/>
      <c r="J45" s="85">
        <v>4</v>
      </c>
      <c r="K45" s="85"/>
      <c r="L45" s="85"/>
      <c r="M45" s="85">
        <v>3</v>
      </c>
      <c r="N45" s="85"/>
      <c r="O45" s="85"/>
      <c r="P45" s="85"/>
      <c r="Q45" s="85"/>
      <c r="R45" s="87">
        <v>4</v>
      </c>
      <c r="S45" s="82">
        <f t="shared" si="0"/>
        <v>14</v>
      </c>
      <c r="T45" s="75"/>
    </row>
    <row r="46" spans="1:20" ht="17.25" thickTop="1" thickBot="1" x14ac:dyDescent="0.3">
      <c r="A46" s="89">
        <v>38</v>
      </c>
      <c r="B46" s="90" t="s">
        <v>61</v>
      </c>
      <c r="C46" s="91"/>
      <c r="D46" s="91"/>
      <c r="E46" s="91">
        <v>3</v>
      </c>
      <c r="F46" s="91"/>
      <c r="G46" s="91"/>
      <c r="H46" s="91"/>
      <c r="I46" s="91"/>
      <c r="J46" s="91">
        <v>4</v>
      </c>
      <c r="K46" s="91"/>
      <c r="L46" s="91"/>
      <c r="M46" s="91"/>
      <c r="N46" s="91">
        <v>4</v>
      </c>
      <c r="O46" s="91"/>
      <c r="P46" s="91"/>
      <c r="Q46" s="91"/>
      <c r="R46" s="92"/>
      <c r="S46" s="96">
        <f t="shared" si="0"/>
        <v>11</v>
      </c>
      <c r="T46" s="75"/>
    </row>
    <row r="47" spans="1:20" ht="19.5" thickBot="1" x14ac:dyDescent="0.35">
      <c r="A47" s="93" t="s">
        <v>183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5"/>
      <c r="S47" s="97">
        <f>SUM(S9:S46)</f>
        <v>571</v>
      </c>
      <c r="T47" s="88"/>
    </row>
  </sheetData>
  <mergeCells count="29">
    <mergeCell ref="R7:R8"/>
    <mergeCell ref="T9:T47"/>
    <mergeCell ref="A47:R47"/>
    <mergeCell ref="L7:L8"/>
    <mergeCell ref="M7:M8"/>
    <mergeCell ref="N7:N8"/>
    <mergeCell ref="O7:O8"/>
    <mergeCell ref="P7:P8"/>
    <mergeCell ref="Q7:Q8"/>
    <mergeCell ref="T5:T8"/>
    <mergeCell ref="C6:F6"/>
    <mergeCell ref="G6:J6"/>
    <mergeCell ref="K6:N6"/>
    <mergeCell ref="O6:R6"/>
    <mergeCell ref="C7:C8"/>
    <mergeCell ref="D7:D8"/>
    <mergeCell ref="E7:E8"/>
    <mergeCell ref="F7:F8"/>
    <mergeCell ref="G7:G8"/>
    <mergeCell ref="A1:R1"/>
    <mergeCell ref="A4:R4"/>
    <mergeCell ref="A5:A8"/>
    <mergeCell ref="B5:B8"/>
    <mergeCell ref="C5:R5"/>
    <mergeCell ref="S5:S8"/>
    <mergeCell ref="H7:H8"/>
    <mergeCell ref="I7:I8"/>
    <mergeCell ref="J7:J8"/>
    <mergeCell ref="K7:K8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20AC-0DC2-4E4C-8EE8-E727376D4827}">
  <dimension ref="F1:Q53"/>
  <sheetViews>
    <sheetView workbookViewId="0">
      <selection activeCell="L19" sqref="L19"/>
    </sheetView>
  </sheetViews>
  <sheetFormatPr defaultRowHeight="15" x14ac:dyDescent="0.25"/>
  <cols>
    <col min="6" max="6" width="5.42578125" customWidth="1"/>
    <col min="7" max="7" width="16.7109375" customWidth="1"/>
    <col min="8" max="8" width="21.42578125" customWidth="1"/>
    <col min="11" max="15" width="9.140625" customWidth="1"/>
  </cols>
  <sheetData>
    <row r="1" spans="6:8" ht="15.75" x14ac:dyDescent="0.25">
      <c r="F1" s="39" t="s">
        <v>67</v>
      </c>
      <c r="G1" s="39"/>
      <c r="H1" s="39"/>
    </row>
    <row r="2" spans="6:8" x14ac:dyDescent="0.25">
      <c r="F2" s="99"/>
      <c r="G2" s="99"/>
      <c r="H2" s="99"/>
    </row>
    <row r="3" spans="6:8" ht="15.75" x14ac:dyDescent="0.25">
      <c r="F3" s="100" t="s">
        <v>0</v>
      </c>
      <c r="G3" s="100" t="s">
        <v>68</v>
      </c>
      <c r="H3" s="100" t="s">
        <v>69</v>
      </c>
    </row>
    <row r="4" spans="6:8" x14ac:dyDescent="0.25">
      <c r="F4" s="101">
        <v>1</v>
      </c>
      <c r="G4" s="101" t="s">
        <v>70</v>
      </c>
      <c r="H4" s="101" t="s">
        <v>98</v>
      </c>
    </row>
    <row r="5" spans="6:8" x14ac:dyDescent="0.25">
      <c r="F5" s="101">
        <v>2</v>
      </c>
      <c r="G5" s="101" t="s">
        <v>71</v>
      </c>
      <c r="H5" s="101" t="s">
        <v>99</v>
      </c>
    </row>
    <row r="6" spans="6:8" x14ac:dyDescent="0.25">
      <c r="F6" s="101">
        <v>3</v>
      </c>
      <c r="G6" s="101" t="s">
        <v>72</v>
      </c>
      <c r="H6" s="101" t="s">
        <v>100</v>
      </c>
    </row>
    <row r="7" spans="6:8" x14ac:dyDescent="0.25">
      <c r="F7" s="101">
        <v>4</v>
      </c>
      <c r="G7" s="101" t="s">
        <v>73</v>
      </c>
      <c r="H7" s="101" t="s">
        <v>101</v>
      </c>
    </row>
    <row r="8" spans="6:8" x14ac:dyDescent="0.25">
      <c r="F8" s="101">
        <v>5</v>
      </c>
      <c r="G8" s="101" t="s">
        <v>74</v>
      </c>
      <c r="H8" s="101" t="s">
        <v>102</v>
      </c>
    </row>
    <row r="9" spans="6:8" x14ac:dyDescent="0.25">
      <c r="F9" s="101">
        <v>6</v>
      </c>
      <c r="G9" s="101" t="s">
        <v>75</v>
      </c>
      <c r="H9" s="101" t="s">
        <v>103</v>
      </c>
    </row>
    <row r="10" spans="6:8" x14ac:dyDescent="0.25">
      <c r="F10" s="101">
        <v>7</v>
      </c>
      <c r="G10" s="101" t="s">
        <v>76</v>
      </c>
      <c r="H10" s="101" t="s">
        <v>104</v>
      </c>
    </row>
    <row r="11" spans="6:8" x14ac:dyDescent="0.25">
      <c r="F11" s="101">
        <v>8</v>
      </c>
      <c r="G11" s="101" t="s">
        <v>77</v>
      </c>
      <c r="H11" s="101" t="s">
        <v>105</v>
      </c>
    </row>
    <row r="12" spans="6:8" x14ac:dyDescent="0.25">
      <c r="F12" s="101">
        <v>9</v>
      </c>
      <c r="G12" s="101" t="s">
        <v>78</v>
      </c>
      <c r="H12" s="101" t="s">
        <v>106</v>
      </c>
    </row>
    <row r="13" spans="6:8" x14ac:dyDescent="0.25">
      <c r="F13" s="101">
        <v>10</v>
      </c>
      <c r="G13" s="101" t="s">
        <v>79</v>
      </c>
      <c r="H13" s="101" t="s">
        <v>107</v>
      </c>
    </row>
    <row r="14" spans="6:8" x14ac:dyDescent="0.25">
      <c r="F14" s="101">
        <v>11</v>
      </c>
      <c r="G14" s="101" t="s">
        <v>80</v>
      </c>
      <c r="H14" s="101" t="s">
        <v>108</v>
      </c>
    </row>
    <row r="15" spans="6:8" x14ac:dyDescent="0.25">
      <c r="F15" s="101">
        <v>12</v>
      </c>
      <c r="G15" s="101" t="s">
        <v>81</v>
      </c>
      <c r="H15" s="101" t="s">
        <v>109</v>
      </c>
    </row>
    <row r="16" spans="6:8" x14ac:dyDescent="0.25">
      <c r="F16" s="101">
        <v>13</v>
      </c>
      <c r="G16" s="101" t="s">
        <v>82</v>
      </c>
      <c r="H16" s="101" t="s">
        <v>110</v>
      </c>
    </row>
    <row r="17" spans="6:8" x14ac:dyDescent="0.25">
      <c r="F17" s="101">
        <v>14</v>
      </c>
      <c r="G17" s="101" t="s">
        <v>83</v>
      </c>
      <c r="H17" s="101" t="s">
        <v>110</v>
      </c>
    </row>
    <row r="18" spans="6:8" x14ac:dyDescent="0.25">
      <c r="F18" s="101">
        <v>15</v>
      </c>
      <c r="G18" s="101" t="s">
        <v>84</v>
      </c>
      <c r="H18" s="101" t="s">
        <v>111</v>
      </c>
    </row>
    <row r="19" spans="6:8" x14ac:dyDescent="0.25">
      <c r="F19" s="101">
        <v>16</v>
      </c>
      <c r="G19" s="101" t="s">
        <v>85</v>
      </c>
      <c r="H19" s="101" t="s">
        <v>112</v>
      </c>
    </row>
    <row r="20" spans="6:8" x14ac:dyDescent="0.25">
      <c r="F20" s="101">
        <v>17</v>
      </c>
      <c r="G20" s="101" t="s">
        <v>86</v>
      </c>
      <c r="H20" s="101" t="s">
        <v>113</v>
      </c>
    </row>
    <row r="21" spans="6:8" x14ac:dyDescent="0.25">
      <c r="F21" s="101">
        <v>18</v>
      </c>
      <c r="G21" s="101" t="s">
        <v>87</v>
      </c>
      <c r="H21" s="101" t="s">
        <v>114</v>
      </c>
    </row>
    <row r="22" spans="6:8" x14ac:dyDescent="0.25">
      <c r="F22" s="101">
        <v>19</v>
      </c>
      <c r="G22" s="101" t="s">
        <v>88</v>
      </c>
      <c r="H22" s="101" t="s">
        <v>115</v>
      </c>
    </row>
    <row r="23" spans="6:8" x14ac:dyDescent="0.25">
      <c r="F23" s="101">
        <v>20</v>
      </c>
      <c r="G23" s="101" t="s">
        <v>89</v>
      </c>
      <c r="H23" s="101" t="s">
        <v>116</v>
      </c>
    </row>
    <row r="24" spans="6:8" x14ac:dyDescent="0.25">
      <c r="F24" s="101">
        <v>21</v>
      </c>
      <c r="G24" s="101" t="s">
        <v>90</v>
      </c>
      <c r="H24" s="101" t="s">
        <v>117</v>
      </c>
    </row>
    <row r="25" spans="6:8" x14ac:dyDescent="0.25">
      <c r="F25" s="101">
        <v>22</v>
      </c>
      <c r="G25" s="101" t="s">
        <v>91</v>
      </c>
      <c r="H25" s="101" t="s">
        <v>118</v>
      </c>
    </row>
    <row r="26" spans="6:8" x14ac:dyDescent="0.25">
      <c r="F26" s="101">
        <v>23</v>
      </c>
      <c r="G26" s="101" t="s">
        <v>92</v>
      </c>
      <c r="H26" s="101" t="s">
        <v>119</v>
      </c>
    </row>
    <row r="27" spans="6:8" x14ac:dyDescent="0.25">
      <c r="F27" s="101">
        <v>24</v>
      </c>
      <c r="G27" s="101" t="s">
        <v>93</v>
      </c>
      <c r="H27" s="101" t="s">
        <v>120</v>
      </c>
    </row>
    <row r="28" spans="6:8" x14ac:dyDescent="0.25">
      <c r="F28" s="101">
        <v>25</v>
      </c>
      <c r="G28" s="101" t="s">
        <v>94</v>
      </c>
      <c r="H28" s="101" t="s">
        <v>121</v>
      </c>
    </row>
    <row r="29" spans="6:8" x14ac:dyDescent="0.25">
      <c r="F29" s="101">
        <v>26</v>
      </c>
      <c r="G29" s="101" t="s">
        <v>95</v>
      </c>
      <c r="H29" s="101" t="s">
        <v>122</v>
      </c>
    </row>
    <row r="30" spans="6:8" x14ac:dyDescent="0.25">
      <c r="F30" s="101">
        <v>27</v>
      </c>
      <c r="G30" s="101" t="s">
        <v>96</v>
      </c>
      <c r="H30" s="101" t="s">
        <v>123</v>
      </c>
    </row>
    <row r="31" spans="6:8" x14ac:dyDescent="0.25">
      <c r="F31" s="101">
        <v>28</v>
      </c>
      <c r="G31" s="101" t="s">
        <v>97</v>
      </c>
      <c r="H31" s="101" t="s">
        <v>124</v>
      </c>
    </row>
    <row r="32" spans="6:8" x14ac:dyDescent="0.25">
      <c r="F32" s="101">
        <v>29</v>
      </c>
      <c r="G32" s="101" t="s">
        <v>125</v>
      </c>
      <c r="H32" s="101" t="s">
        <v>126</v>
      </c>
    </row>
    <row r="33" spans="6:8" x14ac:dyDescent="0.25">
      <c r="F33" s="101">
        <v>30</v>
      </c>
      <c r="G33" s="101" t="s">
        <v>127</v>
      </c>
      <c r="H33" s="101" t="s">
        <v>128</v>
      </c>
    </row>
    <row r="34" spans="6:8" x14ac:dyDescent="0.25">
      <c r="F34" s="101">
        <v>31</v>
      </c>
      <c r="G34" s="101" t="s">
        <v>129</v>
      </c>
      <c r="H34" s="101" t="s">
        <v>130</v>
      </c>
    </row>
    <row r="35" spans="6:8" x14ac:dyDescent="0.25">
      <c r="F35" s="101">
        <v>32</v>
      </c>
      <c r="G35" s="101" t="s">
        <v>131</v>
      </c>
      <c r="H35" s="101" t="s">
        <v>132</v>
      </c>
    </row>
    <row r="36" spans="6:8" x14ac:dyDescent="0.25">
      <c r="F36" s="101">
        <v>33</v>
      </c>
      <c r="G36" s="101" t="s">
        <v>133</v>
      </c>
      <c r="H36" s="101" t="s">
        <v>134</v>
      </c>
    </row>
    <row r="37" spans="6:8" x14ac:dyDescent="0.25">
      <c r="F37" s="101">
        <v>34</v>
      </c>
      <c r="G37" s="101" t="s">
        <v>135</v>
      </c>
      <c r="H37" s="101" t="s">
        <v>136</v>
      </c>
    </row>
    <row r="38" spans="6:8" x14ac:dyDescent="0.25">
      <c r="F38" s="101">
        <v>35</v>
      </c>
      <c r="G38" s="101" t="s">
        <v>161</v>
      </c>
      <c r="H38" s="101" t="s">
        <v>162</v>
      </c>
    </row>
    <row r="39" spans="6:8" x14ac:dyDescent="0.25">
      <c r="F39" s="101">
        <v>36</v>
      </c>
      <c r="G39" s="101" t="s">
        <v>138</v>
      </c>
      <c r="H39" s="101" t="s">
        <v>139</v>
      </c>
    </row>
    <row r="40" spans="6:8" x14ac:dyDescent="0.25">
      <c r="F40" s="101">
        <v>37</v>
      </c>
      <c r="G40" s="101" t="s">
        <v>140</v>
      </c>
      <c r="H40" s="101" t="s">
        <v>141</v>
      </c>
    </row>
    <row r="41" spans="6:8" x14ac:dyDescent="0.25">
      <c r="F41" s="101">
        <v>38</v>
      </c>
      <c r="G41" s="101" t="s">
        <v>147</v>
      </c>
      <c r="H41" s="101" t="s">
        <v>148</v>
      </c>
    </row>
    <row r="42" spans="6:8" x14ac:dyDescent="0.25">
      <c r="F42" s="101">
        <v>39</v>
      </c>
      <c r="G42" s="101" t="s">
        <v>149</v>
      </c>
      <c r="H42" s="101" t="s">
        <v>150</v>
      </c>
    </row>
    <row r="43" spans="6:8" x14ac:dyDescent="0.25">
      <c r="F43" s="101">
        <v>40</v>
      </c>
      <c r="G43" s="101" t="s">
        <v>151</v>
      </c>
      <c r="H43" s="101" t="s">
        <v>163</v>
      </c>
    </row>
    <row r="44" spans="6:8" x14ac:dyDescent="0.25">
      <c r="F44" s="101">
        <v>41</v>
      </c>
      <c r="G44" s="101" t="s">
        <v>152</v>
      </c>
      <c r="H44" s="101" t="s">
        <v>164</v>
      </c>
    </row>
    <row r="45" spans="6:8" x14ac:dyDescent="0.25">
      <c r="F45" s="101">
        <v>42</v>
      </c>
      <c r="G45" s="101" t="s">
        <v>153</v>
      </c>
      <c r="H45" s="101" t="s">
        <v>165</v>
      </c>
    </row>
    <row r="46" spans="6:8" x14ac:dyDescent="0.25">
      <c r="F46" s="101">
        <v>43</v>
      </c>
      <c r="G46" s="101" t="s">
        <v>154</v>
      </c>
      <c r="H46" s="101" t="s">
        <v>166</v>
      </c>
    </row>
    <row r="47" spans="6:8" x14ac:dyDescent="0.25">
      <c r="F47" s="101">
        <v>44</v>
      </c>
      <c r="G47" s="101" t="s">
        <v>155</v>
      </c>
      <c r="H47" s="101" t="s">
        <v>167</v>
      </c>
    </row>
    <row r="48" spans="6:8" x14ac:dyDescent="0.25">
      <c r="F48" s="101">
        <v>45</v>
      </c>
      <c r="G48" s="101" t="s">
        <v>156</v>
      </c>
      <c r="H48" s="101" t="s">
        <v>168</v>
      </c>
    </row>
    <row r="49" spans="6:17" x14ac:dyDescent="0.25">
      <c r="F49" s="101">
        <v>46</v>
      </c>
      <c r="G49" s="101" t="s">
        <v>157</v>
      </c>
      <c r="H49" s="101" t="s">
        <v>169</v>
      </c>
      <c r="Q49" t="s">
        <v>137</v>
      </c>
    </row>
    <row r="50" spans="6:17" x14ac:dyDescent="0.25">
      <c r="F50" s="101">
        <v>47</v>
      </c>
      <c r="G50" s="101" t="s">
        <v>158</v>
      </c>
      <c r="H50" s="101" t="s">
        <v>170</v>
      </c>
    </row>
    <row r="51" spans="6:17" x14ac:dyDescent="0.25">
      <c r="F51" s="101">
        <v>48</v>
      </c>
      <c r="G51" s="101" t="s">
        <v>159</v>
      </c>
      <c r="H51" s="101" t="s">
        <v>171</v>
      </c>
    </row>
    <row r="52" spans="6:17" x14ac:dyDescent="0.25">
      <c r="F52" s="101">
        <v>49</v>
      </c>
      <c r="G52" s="101" t="s">
        <v>160</v>
      </c>
      <c r="H52" s="101" t="s">
        <v>169</v>
      </c>
    </row>
    <row r="53" spans="6:17" x14ac:dyDescent="0.25">
      <c r="F53" s="101">
        <v>50</v>
      </c>
      <c r="G53" s="101" t="s">
        <v>157</v>
      </c>
      <c r="H53" s="101" t="s">
        <v>169</v>
      </c>
    </row>
  </sheetData>
  <mergeCells count="1"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80F-306D-4A5C-9782-D9EAE9100340}">
  <dimension ref="B1:O1"/>
  <sheetViews>
    <sheetView tabSelected="1" workbookViewId="0">
      <selection activeCell="R12" sqref="R12"/>
    </sheetView>
  </sheetViews>
  <sheetFormatPr defaultRowHeight="15" x14ac:dyDescent="0.25"/>
  <sheetData>
    <row r="1" spans="2:15" x14ac:dyDescent="0.25">
      <c r="B1" s="56" t="s">
        <v>175</v>
      </c>
      <c r="C1" s="56"/>
      <c r="D1" s="56"/>
      <c r="E1" s="56"/>
      <c r="F1" s="56"/>
      <c r="G1" s="56" t="s">
        <v>176</v>
      </c>
      <c r="H1" s="56"/>
      <c r="I1" s="56"/>
      <c r="J1" s="56"/>
      <c r="K1" s="57"/>
      <c r="L1" s="56" t="s">
        <v>177</v>
      </c>
      <c r="M1" s="56"/>
      <c r="N1" s="56"/>
      <c r="O1" s="56"/>
    </row>
  </sheetData>
  <mergeCells count="3">
    <mergeCell ref="B1:F1"/>
    <mergeCell ref="G1:J1"/>
    <mergeCell ref="L1:O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 Gabungan</vt:lpstr>
      <vt:lpstr>Hasil Postest siklus 1</vt:lpstr>
      <vt:lpstr>Hasil Postest siklus 2</vt:lpstr>
      <vt:lpstr>Keaktifan Pra Siklus</vt:lpstr>
      <vt:lpstr>Keaktifan Siklus I</vt:lpstr>
      <vt:lpstr>Keaktifan Siklus II</vt:lpstr>
      <vt:lpstr>Jenis Kata Kerja</vt:lpstr>
      <vt:lpstr>Dokumentasi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 Asus</dc:creator>
  <cp:lastModifiedBy>Acer Aspire 5</cp:lastModifiedBy>
  <dcterms:created xsi:type="dcterms:W3CDTF">2025-02-06T10:23:30Z</dcterms:created>
  <dcterms:modified xsi:type="dcterms:W3CDTF">2025-05-05T04:50:14Z</dcterms:modified>
</cp:coreProperties>
</file>